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eenadevi Pradeep Kedia\"/>
    </mc:Choice>
  </mc:AlternateContent>
  <xr:revisionPtr revIDLastSave="0" documentId="13_ncr:1_{5518F68E-2007-4B6D-ADCF-985FADE67C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0" i="4" l="1"/>
  <c r="P8" i="4" l="1"/>
  <c r="I23" i="4" l="1"/>
  <c r="P30" i="4"/>
  <c r="P4" i="4"/>
  <c r="Q4" i="4" s="1"/>
  <c r="P3" i="4"/>
  <c r="Q2" i="4"/>
  <c r="R21" i="4"/>
  <c r="H31" i="4"/>
  <c r="N21" i="4"/>
  <c r="J21" i="4"/>
  <c r="J20" i="4"/>
  <c r="Q12" i="4" l="1"/>
  <c r="P12" i="4"/>
  <c r="P11" i="4"/>
  <c r="Q10" i="4"/>
  <c r="P9" i="4"/>
  <c r="P7" i="4"/>
  <c r="P6" i="4"/>
  <c r="P5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<sst xmlns="http://schemas.openxmlformats.org/spreadsheetml/2006/main" count="34" uniqueCount="25">
  <si>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</si>
  <si>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</si>
  <si>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</si>
  <si>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</si>
  <si>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</si>
  <si>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</si>
  <si>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</si>
  <si>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</si>
  <si>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</si>
  <si>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</si>
  <si>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</si>
  <si>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</si>
  <si>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</si>
  <si>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Gala No. 15-B, groudn floor, kailash ind estae, behind godrej colony, parkside, vikhroli east</t>
  </si>
  <si>
    <t>ca</t>
  </si>
  <si>
    <t>bua</t>
  </si>
  <si>
    <t>fmv</t>
  </si>
  <si>
    <t>previous report - 2018  1.62 cr</t>
  </si>
  <si>
    <t>mca</t>
  </si>
  <si>
    <t>kailash</t>
  </si>
  <si>
    <t>ref report - 2021</t>
  </si>
  <si>
    <t>rate on bua</t>
  </si>
  <si>
    <t>part oc - 2001</t>
  </si>
  <si>
    <t>22.12.2015</t>
  </si>
  <si>
    <t>4th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</si>
</sst>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497581</xdr:colOff>
      <xdr:row>28</xdr:row>
      <xdr:rowOff>57876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9AEB19-D116-4AD8-8EC3-1FED2C11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47181" cy="52013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583063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C8B2C0-16E5-4BA7-8C67-646FE9E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03863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335634</xdr:colOff>
      <xdr:row>33</xdr:row>
      <xdr:rowOff>48350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A7FF90-68E4-4012-A565-2334BCDA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85234" cy="5191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154038</xdr:colOff>
      <xdr:row>44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DB5CEF-F202-47AC-A978-E447DE790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36438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440168</xdr:colOff>
      <xdr:row>40</xdr:row>
      <xdr:rowOff>20043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1DA27-5EB7-4846-A748-A8C06B72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60968" cy="7116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287747</xdr:colOff>
      <xdr:row>39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67D72-44BF-4B5E-9B3B-34E6CE58A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08547" cy="6277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240200</xdr:colOff>
      <xdr:row>38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99A317-BF72-49FC-940C-9185325E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870600" cy="7325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211621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FCB61-2157-4473-99BC-A49A2169A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42021" cy="6773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323850</xdr:colOff>
      <xdr:row>45</xdr:row>
      <xdr:rowOff>104775</xdr:rowOff>
    </xdr:to>
    <xdr:pic>
      <xdr:nvPicPr>
        <xdr:cNvPr id="2" name="Picture 1" descr="C:\Users\DESK-118\Desktop\Vaishali\Meenadevi Pradeep Kedia\igr1.jpg">
          <a:extLst>
            <a:ext uri="{FF2B5EF4-FFF2-40B4-BE49-F238E27FC236}">
              <a16:creationId xmlns:a16="http://schemas.microsoft.com/office/drawing/2014/main" id="{0B9330E0-7F53-48C2-8E82-8F34B8FF3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8858250" cy="848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135581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FBB4B-A86A-4201-ABAD-73448CC25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85181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800</v>
      </c>
      <c r="C2" s="4">
        <f>B2*1.2</f>
        <v>960</v>
      </c>
      <c r="D2" s="4">
        <f t="shared" ref="D2:D13" si="2">C2*1.2</f>
        <v>1152</v>
      </c>
      <c r="E2" s="5">
        <f t="shared" ref="E2:E13" si="3">R2</f>
        <v>27500000</v>
      </c>
      <c r="F2" s="10">
        <f t="shared" ref="F2:F13" si="4">ROUND((E2/B2),0)</f>
        <v>34375</v>
      </c>
      <c r="G2" s="10">
        <f t="shared" ref="G2:G13" si="5">ROUND((E2/C2),0)</f>
        <v>28646</v>
      </c>
      <c r="H2" s="10">
        <f t="shared" ref="H2:H13" si="6">ROUND((E2/D2),0)</f>
        <v>23872</v>
      </c>
      <c r="I2" s="4" t="e">
        <f>#REF!</f>
        <v>#REF!</v>
      </c>
      <c r="J2" s="4">
        <f t="shared" ref="J2:J13" si="7">S2</f>
        <v>0</v>
      </c>
      <c r="O2">
        <v>0</v>
      </c>
      <c r="P2">
        <v>960</v>
      </c>
      <c r="Q2">
        <f t="shared" ref="Q2:Q4" si="8">P2/1.2</f>
        <v>800</v>
      </c>
      <c r="R2" s="2">
        <v>27500000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350</v>
      </c>
      <c r="C3" s="4">
        <f t="shared" ref="C3:C15" si="9">B3*1.2</f>
        <v>420</v>
      </c>
      <c r="D3" s="4">
        <f t="shared" si="2"/>
        <v>504</v>
      </c>
      <c r="E3" s="5">
        <f t="shared" si="3"/>
        <v>7000000</v>
      </c>
      <c r="F3" s="10">
        <f t="shared" si="4"/>
        <v>20000</v>
      </c>
      <c r="G3" s="10">
        <f t="shared" si="5"/>
        <v>16667</v>
      </c>
      <c r="H3" s="10">
        <f t="shared" si="6"/>
        <v>13889</v>
      </c>
      <c r="I3" s="4" t="e">
        <f>#REF!</f>
        <v>#REF!</v>
      </c>
      <c r="J3" s="4">
        <f t="shared" si="7"/>
        <v>0</v>
      </c>
      <c r="O3">
        <v>0</v>
      </c>
      <c r="P3">
        <f t="shared" ref="P3:P4" si="10">O3/1.2</f>
        <v>0</v>
      </c>
      <c r="Q3">
        <v>350</v>
      </c>
      <c r="R3" s="2">
        <v>7000000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868.05555555555566</v>
      </c>
      <c r="C4" s="4">
        <f t="shared" si="9"/>
        <v>1041.6666666666667</v>
      </c>
      <c r="D4" s="4">
        <f t="shared" si="2"/>
        <v>1250</v>
      </c>
      <c r="E4" s="5">
        <f t="shared" si="3"/>
        <v>16000000</v>
      </c>
      <c r="F4" s="10">
        <f t="shared" si="4"/>
        <v>18432</v>
      </c>
      <c r="G4" s="10">
        <f t="shared" si="5"/>
        <v>15360</v>
      </c>
      <c r="H4" s="10">
        <f t="shared" si="6"/>
        <v>12800</v>
      </c>
      <c r="I4" s="4" t="e">
        <f>#REF!</f>
        <v>#REF!</v>
      </c>
      <c r="J4" s="4" t="str">
        <f t="shared" si="7"/>
        <v>kailash</v>
      </c>
      <c r="O4">
        <v>1250</v>
      </c>
      <c r="P4">
        <f t="shared" si="10"/>
        <v>1041.6666666666667</v>
      </c>
      <c r="Q4">
        <f t="shared" si="8"/>
        <v>868.05555555555566</v>
      </c>
      <c r="R4" s="2">
        <v>16000000</v>
      </c>
      <c r="S4" s="8" t="s">
        <v>19</v>
      </c>
      <c r="T4" s="8"/>
    </row>
    <row r="5" spans="1:21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26000000</v>
      </c>
      <c r="F5" s="10">
        <f t="shared" si="4"/>
        <v>34667</v>
      </c>
      <c r="G5" s="10">
        <f t="shared" si="5"/>
        <v>28889</v>
      </c>
      <c r="H5" s="10">
        <f t="shared" si="6"/>
        <v>24074</v>
      </c>
      <c r="I5" s="4" t="e">
        <f>#REF!</f>
        <v>#REF!</v>
      </c>
      <c r="J5" s="4" t="str">
        <f t="shared" si="7"/>
        <v>kailash</v>
      </c>
      <c r="O5">
        <v>0</v>
      </c>
      <c r="P5">
        <f t="shared" ref="P5:P12" si="11">O5/1.2</f>
        <v>0</v>
      </c>
      <c r="Q5">
        <v>750</v>
      </c>
      <c r="R5" s="2">
        <v>26000000</v>
      </c>
      <c r="S5" s="8" t="s">
        <v>19</v>
      </c>
      <c r="T5" s="8"/>
    </row>
    <row r="6" spans="1:21" x14ac:dyDescent="0.25">
      <c r="A6" s="4">
        <f t="shared" si="0"/>
        <v>0</v>
      </c>
      <c r="B6" s="4">
        <f t="shared" si="1"/>
        <v>200</v>
      </c>
      <c r="C6" s="4">
        <f t="shared" si="9"/>
        <v>240</v>
      </c>
      <c r="D6" s="4">
        <f t="shared" si="2"/>
        <v>288</v>
      </c>
      <c r="E6" s="5">
        <f t="shared" si="3"/>
        <v>4000000</v>
      </c>
      <c r="F6" s="10">
        <f t="shared" si="4"/>
        <v>20000</v>
      </c>
      <c r="G6" s="10">
        <f t="shared" si="5"/>
        <v>16667</v>
      </c>
      <c r="H6" s="10">
        <f t="shared" si="6"/>
        <v>13889</v>
      </c>
      <c r="I6" s="4" t="e">
        <f>#REF!</f>
        <v>#REF!</v>
      </c>
      <c r="J6" s="4" t="str">
        <f t="shared" si="7"/>
        <v>kailash</v>
      </c>
      <c r="O6">
        <v>0</v>
      </c>
      <c r="P6">
        <f t="shared" si="11"/>
        <v>0</v>
      </c>
      <c r="Q6">
        <v>200</v>
      </c>
      <c r="R6" s="2">
        <v>4000000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193</v>
      </c>
      <c r="C7" s="4">
        <f t="shared" si="9"/>
        <v>231.6</v>
      </c>
      <c r="D7" s="4">
        <f t="shared" si="2"/>
        <v>277.91999999999996</v>
      </c>
      <c r="E7" s="5">
        <f t="shared" si="3"/>
        <v>2900000</v>
      </c>
      <c r="F7" s="10">
        <f t="shared" si="4"/>
        <v>15026</v>
      </c>
      <c r="G7" s="15">
        <f t="shared" si="5"/>
        <v>12522</v>
      </c>
      <c r="H7" s="10">
        <f t="shared" si="6"/>
        <v>10435</v>
      </c>
      <c r="I7" s="4" t="e">
        <f>#REF!</f>
        <v>#REF!</v>
      </c>
      <c r="J7" s="4" t="str">
        <f t="shared" si="7"/>
        <v>22.12.2015</v>
      </c>
      <c r="O7">
        <v>0</v>
      </c>
      <c r="P7">
        <f t="shared" si="11"/>
        <v>0</v>
      </c>
      <c r="Q7">
        <v>193</v>
      </c>
      <c r="R7" s="2">
        <v>2900000</v>
      </c>
      <c r="S7" s="8" t="s">
        <v>23</v>
      </c>
      <c r="T7" s="8"/>
      <c r="U7" t="s">
        <v>24</v>
      </c>
    </row>
    <row r="8" spans="1:21" x14ac:dyDescent="0.25">
      <c r="A8" s="4">
        <f t="shared" si="0"/>
        <v>0</v>
      </c>
      <c r="B8" s="4">
        <f t="shared" si="1"/>
        <v>220</v>
      </c>
      <c r="C8" s="4">
        <f t="shared" si="9"/>
        <v>264</v>
      </c>
      <c r="D8" s="4">
        <f t="shared" si="2"/>
        <v>316.8</v>
      </c>
      <c r="E8" s="5">
        <f t="shared" si="3"/>
        <v>6200000</v>
      </c>
      <c r="F8" s="10">
        <f t="shared" si="4"/>
        <v>28182</v>
      </c>
      <c r="G8" s="15">
        <f t="shared" si="5"/>
        <v>23485</v>
      </c>
      <c r="H8" s="10">
        <f t="shared" si="6"/>
        <v>19571</v>
      </c>
      <c r="I8" s="4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220</v>
      </c>
      <c r="R8" s="2">
        <v>6200000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264</v>
      </c>
      <c r="C9" s="4">
        <f t="shared" si="9"/>
        <v>316.8</v>
      </c>
      <c r="D9" s="4">
        <f t="shared" si="2"/>
        <v>380.16</v>
      </c>
      <c r="E9" s="5">
        <f t="shared" si="3"/>
        <v>15000000</v>
      </c>
      <c r="F9" s="10">
        <f t="shared" si="4"/>
        <v>56818</v>
      </c>
      <c r="G9" s="10">
        <f t="shared" si="5"/>
        <v>47348</v>
      </c>
      <c r="H9" s="10">
        <f t="shared" si="6"/>
        <v>39457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v>264</v>
      </c>
      <c r="R9" s="2">
        <v>15000000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625</v>
      </c>
      <c r="C10" s="4">
        <f t="shared" si="9"/>
        <v>750</v>
      </c>
      <c r="D10" s="4">
        <f t="shared" si="2"/>
        <v>900</v>
      </c>
      <c r="E10" s="5">
        <f t="shared" si="3"/>
        <v>9750000</v>
      </c>
      <c r="F10" s="10">
        <f t="shared" si="4"/>
        <v>15600</v>
      </c>
      <c r="G10" s="10">
        <f t="shared" si="5"/>
        <v>13000</v>
      </c>
      <c r="H10" s="10">
        <f t="shared" si="6"/>
        <v>10833</v>
      </c>
      <c r="I10" s="4" t="e">
        <f>#REF!</f>
        <v>#REF!</v>
      </c>
      <c r="J10" s="4">
        <f t="shared" si="7"/>
        <v>0</v>
      </c>
      <c r="O10">
        <v>0</v>
      </c>
      <c r="P10">
        <v>750</v>
      </c>
      <c r="Q10">
        <f t="shared" ref="Q10:Q12" si="12">P10/1.2</f>
        <v>625</v>
      </c>
      <c r="R10" s="2">
        <v>9750000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1350</v>
      </c>
      <c r="C11" s="4">
        <f t="shared" si="9"/>
        <v>1620</v>
      </c>
      <c r="D11" s="4">
        <f t="shared" si="2"/>
        <v>1944</v>
      </c>
      <c r="E11" s="5">
        <f t="shared" si="3"/>
        <v>25000000</v>
      </c>
      <c r="F11" s="10">
        <f t="shared" si="4"/>
        <v>18519</v>
      </c>
      <c r="G11" s="10">
        <f t="shared" si="5"/>
        <v>15432</v>
      </c>
      <c r="H11" s="10">
        <f t="shared" si="6"/>
        <v>12860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v>1350</v>
      </c>
      <c r="R11" s="2">
        <v>25000000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H18" t="s">
        <v>13</v>
      </c>
    </row>
    <row r="20" spans="7:24" x14ac:dyDescent="0.25">
      <c r="H20" t="s">
        <v>14</v>
      </c>
      <c r="I20">
        <v>750</v>
      </c>
      <c r="J20">
        <f>69.7*10.764</f>
        <v>750.25080000000003</v>
      </c>
    </row>
    <row r="21" spans="7:24" x14ac:dyDescent="0.25">
      <c r="H21" t="s">
        <v>15</v>
      </c>
      <c r="I21">
        <v>900</v>
      </c>
      <c r="J21">
        <f>83.64*10.764</f>
        <v>900.30095999999992</v>
      </c>
      <c r="N21">
        <f>J21/J20</f>
        <v>1.2</v>
      </c>
      <c r="Q21" t="s">
        <v>18</v>
      </c>
      <c r="R21">
        <f>58*13</f>
        <v>754</v>
      </c>
    </row>
    <row r="22" spans="7:24" x14ac:dyDescent="0.25">
      <c r="G22" s="6"/>
      <c r="H22" s="6" t="s">
        <v>21</v>
      </c>
      <c r="I22">
        <v>18500</v>
      </c>
    </row>
    <row r="23" spans="7:24" x14ac:dyDescent="0.25">
      <c r="H23" t="s">
        <v>16</v>
      </c>
      <c r="I23">
        <f>I22*I21</f>
        <v>16650000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O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O28" t="s">
        <v>14</v>
      </c>
      <c r="P28" s="11">
        <v>193</v>
      </c>
      <c r="Q28" s="11"/>
      <c r="R28" s="12"/>
      <c r="T28" s="12"/>
      <c r="U28" s="12"/>
      <c r="V28" s="11"/>
      <c r="W28" s="11"/>
      <c r="X28" s="11"/>
    </row>
    <row r="29" spans="7:24" x14ac:dyDescent="0.25">
      <c r="O29" t="s">
        <v>15</v>
      </c>
      <c r="P29" s="11">
        <v>232</v>
      </c>
      <c r="Q29" s="11"/>
      <c r="R29" s="11"/>
      <c r="T29" s="11"/>
      <c r="U29" s="11"/>
      <c r="V29" s="11"/>
      <c r="W29" s="11"/>
      <c r="X29" s="11"/>
    </row>
    <row r="30" spans="7:24" x14ac:dyDescent="0.25">
      <c r="H30">
        <v>16200000</v>
      </c>
      <c r="O30" t="s">
        <v>21</v>
      </c>
      <c r="P30" s="11">
        <f>P31/P29</f>
        <v>17960</v>
      </c>
      <c r="Q30" s="11">
        <f>P30*1.05</f>
        <v>18858</v>
      </c>
      <c r="R30" s="11"/>
      <c r="T30" s="11"/>
      <c r="U30" s="11"/>
      <c r="V30" s="11"/>
      <c r="W30" s="11"/>
      <c r="X30" s="11"/>
    </row>
    <row r="31" spans="7:24" x14ac:dyDescent="0.25">
      <c r="H31">
        <f>H30/750</f>
        <v>21600</v>
      </c>
      <c r="O31" t="s">
        <v>16</v>
      </c>
      <c r="P31" s="11">
        <v>4166720</v>
      </c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2024-02-12T11:48:59Z</dcterms:modified>
</cp:coreProperties>
</file>