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tin Dinkar Dube\"/>
    </mc:Choice>
  </mc:AlternateContent>
  <xr:revisionPtr revIDLastSave="0" documentId="13_ncr:1_{4F135EA1-9597-4584-BFAB-E854172AA3E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23" i="4" l="1"/>
  <c r="N24" i="4"/>
  <c r="P9" i="4"/>
  <c r="O22" i="4"/>
  <c r="H20" i="4" l="1"/>
  <c r="Q12" i="4" l="1"/>
  <c r="P12" i="4"/>
  <c r="P11" i="4"/>
  <c r="Q11" i="4" s="1"/>
  <c r="P10" i="4"/>
  <c r="Q9" i="4"/>
  <c r="P8" i="4"/>
  <c r="Q7" i="4"/>
  <c r="P6" i="4"/>
  <c r="P5" i="4"/>
  <c r="P4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<sst xmlns="http://schemas.openxmlformats.org/spreadsheetml/2006/main" count="33" uniqueCount="25">
  <si>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</si>
  <si>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</si>
  <si>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</si>
  <si>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</si>
  <si>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</si>
  <si>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</si>
  <si>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</si>
  <si>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</si>
  <si>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</si>
  <si>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</si>
  <si>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</si>
  <si>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</si>
  <si>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</si>
  <si>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706, 7th Floor , E wing, ACME AMAY, Vishweshwar Nagar Road, Goregaon east</t>
  </si>
  <si>
    <t>ca</t>
  </si>
  <si>
    <t>oc - 2008</t>
  </si>
  <si>
    <t>rate</t>
  </si>
  <si>
    <t>fmv</t>
  </si>
  <si>
    <t>sold out</t>
  </si>
  <si>
    <t>acme amay</t>
  </si>
  <si>
    <t>23000 to 27000 on ca</t>
  </si>
  <si>
    <t>mca</t>
  </si>
  <si>
    <t>wrong measrument given by engineer</t>
  </si>
  <si>
    <t>25.01.24</t>
  </si>
  <si>
    <t xml:space="preserve">Final valuaiton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</si>
</sst>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534836</xdr:colOff>
      <xdr:row>47</xdr:row>
      <xdr:rowOff>29765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43182A-C2BB-46C4-9D28-C78769E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88436" cy="8526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516379</xdr:colOff>
      <xdr:row>29</xdr:row>
      <xdr:rowOff>29191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19FDFF-5557-4615-940C-8CAF1D866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537179" cy="44106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24</xdr:col>
      <xdr:colOff>163990</xdr:colOff>
      <xdr:row>30</xdr:row>
      <xdr:rowOff>105561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F5E5FE-7E5F-40C7-8FDC-91BE105CC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794390" cy="56300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459221</xdr:colOff>
      <xdr:row>32</xdr:row>
      <xdr:rowOff>76988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AFD396-F022-44D9-B4D3-56D1DF77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480021" cy="56491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17</xdr:col>
      <xdr:colOff>172920</xdr:colOff>
      <xdr:row>46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859153-592E-4712-BEAB-2F4A6B203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536120" cy="7602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25</xdr:col>
      <xdr:colOff>77827</xdr:colOff>
      <xdr:row>39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D7F8684-A836-4C3F-8C8B-9B22DECB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1660227" cy="757343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49418</xdr:colOff>
      <xdr:row>30</xdr:row>
      <xdr:rowOff>48403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9F7C81-BA6B-4F09-B798-0EBBCC73E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851018" cy="55729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088147-D559-4CDC-8750-D1E3AEF20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230249</xdr:colOff>
      <xdr:row>31</xdr:row>
      <xdr:rowOff>134166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0B6FD-7849-48B3-A10B-6499358F7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812649" cy="58491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9" sqref="R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1.57031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487.5</v>
      </c>
      <c r="C2" s="4">
        <f>B2*1.2</f>
        <v>585</v>
      </c>
      <c r="D2" s="4">
        <f t="shared" ref="D2:D13" si="2">C2*1.2</f>
        <v>702</v>
      </c>
      <c r="E2" s="16">
        <f t="shared" ref="E2:E13" si="3">R2</f>
        <v>12000000</v>
      </c>
      <c r="F2" s="10">
        <f t="shared" ref="F2:F13" si="4">ROUND((E2/B2),0)</f>
        <v>24615</v>
      </c>
      <c r="G2" s="10">
        <f t="shared" ref="G2:G13" si="5">ROUND((E2/C2),0)</f>
        <v>20513</v>
      </c>
      <c r="H2" s="10">
        <f t="shared" ref="H2:H13" si="6">ROUND((E2/D2),0)</f>
        <v>17094</v>
      </c>
      <c r="I2" s="4" t="e">
        <f>#REF!</f>
        <v>#REF!</v>
      </c>
      <c r="J2" s="4" t="str">
        <f t="shared" ref="J2:J13" si="7">S2</f>
        <v>sold out</v>
      </c>
      <c r="O2">
        <v>0</v>
      </c>
      <c r="P2">
        <v>585</v>
      </c>
      <c r="Q2">
        <f t="shared" ref="Q2:Q12" si="8">P2/1.2</f>
        <v>487.5</v>
      </c>
      <c r="R2" s="2">
        <v>12000000</v>
      </c>
      <c r="S2" s="11" t="s">
        <v>18</v>
      </c>
      <c r="T2" s="8"/>
    </row>
    <row r="3" spans="1:20" x14ac:dyDescent="0.25">
      <c r="A3" s="4">
        <f t="shared" si="0"/>
        <v>0</v>
      </c>
      <c r="B3" s="4">
        <f t="shared" si="1"/>
        <v>455</v>
      </c>
      <c r="C3" s="4">
        <f t="shared" ref="C3:C15" si="9">B3*1.2</f>
        <v>546</v>
      </c>
      <c r="D3" s="4">
        <f t="shared" si="2"/>
        <v>655.19999999999993</v>
      </c>
      <c r="E3" s="16">
        <f t="shared" si="3"/>
        <v>14500000</v>
      </c>
      <c r="F3" s="10">
        <f t="shared" si="4"/>
        <v>31868</v>
      </c>
      <c r="G3" s="10">
        <f t="shared" si="5"/>
        <v>26557</v>
      </c>
      <c r="H3" s="10">
        <f t="shared" si="6"/>
        <v>22131</v>
      </c>
      <c r="I3" s="4" t="e">
        <f>#REF!</f>
        <v>#REF!</v>
      </c>
      <c r="J3" s="4" t="str">
        <f t="shared" si="7"/>
        <v>acme amay</v>
      </c>
      <c r="O3">
        <v>0</v>
      </c>
      <c r="P3">
        <f t="shared" ref="P3:P12" si="10">O3/1.2</f>
        <v>0</v>
      </c>
      <c r="Q3">
        <v>455</v>
      </c>
      <c r="R3" s="2">
        <v>14500000</v>
      </c>
      <c r="S3" s="8" t="s">
        <v>19</v>
      </c>
      <c r="T3" s="8"/>
    </row>
    <row r="4" spans="1:20" x14ac:dyDescent="0.25">
      <c r="A4" s="4">
        <f t="shared" si="0"/>
        <v>0</v>
      </c>
      <c r="B4" s="4">
        <f t="shared" si="1"/>
        <v>470</v>
      </c>
      <c r="C4" s="4">
        <f t="shared" si="9"/>
        <v>564</v>
      </c>
      <c r="D4" s="4">
        <f t="shared" si="2"/>
        <v>676.8</v>
      </c>
      <c r="E4" s="16">
        <f t="shared" si="3"/>
        <v>12000000</v>
      </c>
      <c r="F4" s="15">
        <f t="shared" si="4"/>
        <v>25532</v>
      </c>
      <c r="G4" s="10">
        <f t="shared" si="5"/>
        <v>21277</v>
      </c>
      <c r="H4" s="10">
        <f t="shared" si="6"/>
        <v>17730</v>
      </c>
      <c r="I4" s="4" t="e">
        <f>#REF!</f>
        <v>#REF!</v>
      </c>
      <c r="J4" s="4" t="str">
        <f t="shared" si="7"/>
        <v>acme amay</v>
      </c>
      <c r="O4">
        <v>0</v>
      </c>
      <c r="P4">
        <f t="shared" si="10"/>
        <v>0</v>
      </c>
      <c r="Q4">
        <v>470</v>
      </c>
      <c r="R4" s="2">
        <v>12000000</v>
      </c>
      <c r="S4" s="8" t="s">
        <v>19</v>
      </c>
      <c r="T4" s="8"/>
    </row>
    <row r="5" spans="1:20" x14ac:dyDescent="0.25">
      <c r="A5" s="4">
        <f t="shared" si="0"/>
        <v>0</v>
      </c>
      <c r="B5" s="4">
        <f t="shared" si="1"/>
        <v>425</v>
      </c>
      <c r="C5" s="4">
        <f t="shared" si="9"/>
        <v>510</v>
      </c>
      <c r="D5" s="4">
        <f t="shared" si="2"/>
        <v>612</v>
      </c>
      <c r="E5" s="16">
        <f t="shared" si="3"/>
        <v>12500000</v>
      </c>
      <c r="F5" s="15">
        <f t="shared" si="4"/>
        <v>29412</v>
      </c>
      <c r="G5" s="10">
        <f t="shared" si="5"/>
        <v>24510</v>
      </c>
      <c r="H5" s="10">
        <f t="shared" si="6"/>
        <v>20425</v>
      </c>
      <c r="I5" s="4" t="e">
        <f>#REF!</f>
        <v>#REF!</v>
      </c>
      <c r="J5" s="4" t="str">
        <f t="shared" si="7"/>
        <v>acme amay</v>
      </c>
      <c r="O5">
        <v>0</v>
      </c>
      <c r="P5">
        <f t="shared" si="10"/>
        <v>0</v>
      </c>
      <c r="Q5">
        <v>425</v>
      </c>
      <c r="R5" s="2">
        <v>12500000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445</v>
      </c>
      <c r="C6" s="4">
        <f t="shared" si="9"/>
        <v>534</v>
      </c>
      <c r="D6" s="4">
        <f t="shared" si="2"/>
        <v>640.79999999999995</v>
      </c>
      <c r="E6" s="16">
        <f t="shared" si="3"/>
        <v>13500000</v>
      </c>
      <c r="F6" s="10">
        <f t="shared" si="4"/>
        <v>30337</v>
      </c>
      <c r="G6" s="10">
        <f t="shared" si="5"/>
        <v>25281</v>
      </c>
      <c r="H6" s="10">
        <f t="shared" si="6"/>
        <v>21067</v>
      </c>
      <c r="I6" s="4" t="e">
        <f>#REF!</f>
        <v>#REF!</v>
      </c>
      <c r="J6" s="4" t="str">
        <f t="shared" si="7"/>
        <v>acme amay</v>
      </c>
      <c r="O6">
        <v>0</v>
      </c>
      <c r="P6">
        <f t="shared" si="10"/>
        <v>0</v>
      </c>
      <c r="Q6">
        <v>445</v>
      </c>
      <c r="R6" s="2">
        <v>13500000</v>
      </c>
      <c r="S6" s="8" t="s">
        <v>19</v>
      </c>
      <c r="T6" s="8"/>
    </row>
    <row r="7" spans="1:20" x14ac:dyDescent="0.25">
      <c r="A7" s="4">
        <f t="shared" si="0"/>
        <v>0</v>
      </c>
      <c r="B7" s="4">
        <f t="shared" si="1"/>
        <v>470.83333333333337</v>
      </c>
      <c r="C7" s="4">
        <f t="shared" si="9"/>
        <v>565</v>
      </c>
      <c r="D7" s="4">
        <f t="shared" si="2"/>
        <v>678</v>
      </c>
      <c r="E7" s="16">
        <f t="shared" si="3"/>
        <v>10100000</v>
      </c>
      <c r="F7" s="10">
        <f t="shared" si="4"/>
        <v>21451</v>
      </c>
      <c r="G7" s="10">
        <f t="shared" si="5"/>
        <v>17876</v>
      </c>
      <c r="H7" s="10">
        <f t="shared" si="6"/>
        <v>14897</v>
      </c>
      <c r="I7" s="4" t="e">
        <f>#REF!</f>
        <v>#REF!</v>
      </c>
      <c r="J7" s="4" t="str">
        <f t="shared" si="7"/>
        <v>acme amay</v>
      </c>
      <c r="O7">
        <v>0</v>
      </c>
      <c r="P7">
        <v>565</v>
      </c>
      <c r="Q7">
        <f t="shared" si="8"/>
        <v>470.83333333333337</v>
      </c>
      <c r="R7" s="2">
        <v>10100000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420</v>
      </c>
      <c r="C8" s="4">
        <f t="shared" si="9"/>
        <v>504</v>
      </c>
      <c r="D8" s="4">
        <f t="shared" si="2"/>
        <v>604.79999999999995</v>
      </c>
      <c r="E8" s="16">
        <f t="shared" si="3"/>
        <v>12500000</v>
      </c>
      <c r="F8" s="10">
        <f t="shared" si="4"/>
        <v>29762</v>
      </c>
      <c r="G8" s="10">
        <f t="shared" si="5"/>
        <v>24802</v>
      </c>
      <c r="H8" s="10">
        <f t="shared" si="6"/>
        <v>20668</v>
      </c>
      <c r="I8" s="4" t="e">
        <f>#REF!</f>
        <v>#REF!</v>
      </c>
      <c r="J8" s="4" t="str">
        <f t="shared" si="7"/>
        <v>acme amay</v>
      </c>
      <c r="O8">
        <v>0</v>
      </c>
      <c r="P8">
        <f t="shared" si="10"/>
        <v>0</v>
      </c>
      <c r="Q8">
        <v>420</v>
      </c>
      <c r="R8" s="2">
        <v>12500000</v>
      </c>
      <c r="S8" s="8" t="s">
        <v>19</v>
      </c>
      <c r="T8" s="8"/>
    </row>
    <row r="9" spans="1:20" x14ac:dyDescent="0.25">
      <c r="A9" s="4">
        <f t="shared" si="0"/>
        <v>0</v>
      </c>
      <c r="B9" s="4">
        <f t="shared" si="1"/>
        <v>416.02860000000004</v>
      </c>
      <c r="C9" s="4">
        <f t="shared" si="9"/>
        <v>499.23432000000003</v>
      </c>
      <c r="D9" s="4">
        <f t="shared" si="2"/>
        <v>599.08118400000001</v>
      </c>
      <c r="E9" s="16">
        <f t="shared" si="3"/>
        <v>10000000</v>
      </c>
      <c r="F9" s="15">
        <f t="shared" si="4"/>
        <v>24037</v>
      </c>
      <c r="G9" s="10">
        <f t="shared" si="5"/>
        <v>20031</v>
      </c>
      <c r="H9" s="10">
        <f t="shared" si="6"/>
        <v>16692</v>
      </c>
      <c r="I9" s="4" t="e">
        <f>#REF!</f>
        <v>#REF!</v>
      </c>
      <c r="J9" s="4" t="str">
        <f t="shared" si="7"/>
        <v>25.01.24</v>
      </c>
      <c r="O9">
        <v>0</v>
      </c>
      <c r="P9">
        <f>46.38*10.764</f>
        <v>499.23432000000003</v>
      </c>
      <c r="Q9">
        <f t="shared" si="8"/>
        <v>416.02860000000004</v>
      </c>
      <c r="R9" s="2">
        <v>10000000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316</v>
      </c>
      <c r="C10" s="4">
        <f t="shared" si="9"/>
        <v>379.2</v>
      </c>
      <c r="D10" s="4">
        <f t="shared" si="2"/>
        <v>455.03999999999996</v>
      </c>
      <c r="E10" s="16">
        <f t="shared" si="3"/>
        <v>8800000</v>
      </c>
      <c r="F10" s="15">
        <f t="shared" si="4"/>
        <v>27848</v>
      </c>
      <c r="G10" s="10">
        <f t="shared" si="5"/>
        <v>23207</v>
      </c>
      <c r="H10" s="10">
        <f t="shared" si="6"/>
        <v>19339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316</v>
      </c>
      <c r="R10" s="2">
        <v>8800000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423</v>
      </c>
    </row>
    <row r="19" spans="7:24" x14ac:dyDescent="0.25">
      <c r="G19" t="s">
        <v>16</v>
      </c>
      <c r="H19">
        <v>25000</v>
      </c>
    </row>
    <row r="20" spans="7:24" x14ac:dyDescent="0.25">
      <c r="G20" t="s">
        <v>17</v>
      </c>
      <c r="H20">
        <f>H19*H18</f>
        <v>10575000</v>
      </c>
    </row>
    <row r="21" spans="7:24" x14ac:dyDescent="0.25">
      <c r="J21" s="13" t="s">
        <v>24</v>
      </c>
      <c r="K21" s="11"/>
      <c r="L21" s="11"/>
      <c r="M21" s="11"/>
      <c r="N21" s="11"/>
      <c r="O21" s="4" t="s">
        <v>22</v>
      </c>
    </row>
    <row r="22" spans="7:24" x14ac:dyDescent="0.25">
      <c r="G22" s="6"/>
      <c r="H22" s="6"/>
      <c r="J22" s="11" t="s">
        <v>21</v>
      </c>
      <c r="K22" s="11"/>
      <c r="L22" s="11"/>
      <c r="M22" s="11"/>
      <c r="N22" s="11">
        <v>394</v>
      </c>
      <c r="O22">
        <f>H18-N22</f>
        <v>29</v>
      </c>
    </row>
    <row r="23" spans="7:24" x14ac:dyDescent="0.25">
      <c r="J23" s="11"/>
      <c r="K23" s="11"/>
      <c r="L23" s="11"/>
      <c r="M23" s="11"/>
      <c r="N23" s="11">
        <f>N24/N22</f>
        <v>26840.10152284264</v>
      </c>
    </row>
    <row r="24" spans="7:24" x14ac:dyDescent="0.25">
      <c r="G24" t="s">
        <v>15</v>
      </c>
      <c r="J24" s="11"/>
      <c r="K24" s="11"/>
      <c r="L24" s="11"/>
      <c r="M24" s="11"/>
      <c r="N24" s="11">
        <f>H20</f>
        <v>10575000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20</v>
      </c>
      <c r="J25" s="11"/>
      <c r="K25" s="11"/>
      <c r="L25" s="11"/>
      <c r="M25" s="11"/>
      <c r="N25" s="11"/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2024-02-12T04:46:04Z</dcterms:modified>
</cp:coreProperties>
</file>