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Diamond Branch BKC\Bhagwan Mahadeo Sambre\Flat No. 1402\"/>
    </mc:Choice>
  </mc:AlternateContent>
  <xr:revisionPtr revIDLastSave="0" documentId="13_ncr:1_{CE3A6255-0BDD-40F4-B85F-26C54CBAE448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9" i="4" l="1"/>
  <c r="P5" i="4"/>
  <c r="P4" i="4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Q5" i="4"/>
  <c r="P6" i="4"/>
  <c r="B6" i="4"/>
  <c r="C6" i="4" s="1"/>
  <c r="P7" i="4"/>
  <c r="B7" i="4" s="1"/>
  <c r="C7" i="4" s="1"/>
  <c r="D7" i="4" s="1"/>
  <c r="P8" i="4"/>
  <c r="B9" i="4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<sst xmlns="http://schemas.openxmlformats.org/spreadsheetml/2006/main" count="131" uniqueCount="89">
  <si>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</si>
  <si>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</si>
  <si>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</si>
  <si>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</si>
  <si>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</si>
  <si>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</si>
  <si>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</si>
  <si>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</si>
  <si>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</si>
  <si>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</si>
  <si>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</si>
  <si>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</si>
  <si>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</si>
  <si>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</si>
  <si>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</si>
  <si>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</si>
  <si>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</si>
  <si>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</si>
  <si>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</si>
  <si>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</si>
  <si>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</si>
  <si>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</si>
  <si>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</si>
  <si>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</si>
  <si>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</si>
  <si>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</si>
  <si>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</si>
  <si>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</si>
  <si>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</si>
  <si>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</si>
  <si>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</si>
  <si>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</si>
  <si>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</si>
  <si>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</si>
  <si>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</si>
  <si>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</si>
  <si>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</si>
  <si>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</si>
  <si>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</si>
  <si>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</si>
  <si>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</si>
  <si>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</si>
  <si>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</si>
  <si>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</si>
  <si>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</si>
  <si>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</si>
  <si>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</si>
  <si>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</si>
  <si>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</si>
  <si>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</si>
  <si>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</si>
  <si>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</si>
  <si>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</si>
  <si>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</si>
  <si>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</si>
  <si>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</si>
  <si>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</si>
  <si>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</si>
  <si>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</si>
  <si>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</si>
  <si>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</si>
  <si>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</si>
  <si>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</si>
  <si>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</si>
  <si>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</si>
  <si>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</si>
  <si>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</si>
  <si>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</si>
  <si>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</si>
  <si>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</si>
  <si>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</si>
  <si>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</si>
  <si>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</si>
  <si>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</si>
  <si>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</si>
  <si>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</si>
  <si>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</si>
  <si>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</si>
  <si>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</si>
  <si>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</si>
  <si>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</si>
  <si>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</si>
  <si>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</si>
  <si>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</si>
  <si>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29.09.2010</t>
  </si>
  <si>
    <t>ACA</t>
  </si>
  <si>
    <t>IGR-19.10.23</t>
  </si>
  <si>
    <t>IGR-28.02.23</t>
  </si>
  <si>
    <t>IGR-02.11.23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</si>
</sst>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145107</xdr:colOff>
      <xdr:row>47</xdr:row>
      <xdr:rowOff>134581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CF43B3E-CE5A-4AF5-8403-610EE4650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94707" cy="882138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41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0DFE90-048C-4B13-AF6F-01954B92A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7935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411844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8752A-C50E-4B3E-A5DE-C9F68081C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61444" cy="88690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8D632D-F4AB-46E8-84FC-98536F7D2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3114F-DDF7-47C4-8E2A-D46EADC34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B29262-E046-40E8-8AFA-43A0613B8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2212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9FA4D8-6482-4B5C-B588-9201E556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51812" cy="8907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402318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622463-19E1-42C7-A598-E8ECEF340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51918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163905</xdr:colOff>
      <xdr:row>40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52718-A86D-443E-BE51-10A4A6DE1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84705" cy="78020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77A698-FF35-42FE-B95F-B7B27CCB1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17" sqref="J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282562.80799999996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311962.80799999996</v>
      </c>
      <c r="D9" s="63" t="s">
        <v>62</v>
      </c>
      <c r="E9" s="64">
        <f>C9/10.764</f>
        <v>28982.052025269415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2012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12</v>
      </c>
      <c r="D13" s="70">
        <f>D12-C13</f>
        <v>88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D19" sqref="D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19500</v>
      </c>
      <c r="D3" s="24" t="s">
        <v>76</v>
      </c>
      <c r="E3" s="6" t="s">
        <v>85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17000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12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48</v>
      </c>
      <c r="D8" s="26">
        <v>2012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18</v>
      </c>
      <c r="D10" s="26"/>
      <c r="F10" s="19"/>
    </row>
    <row r="11" spans="1:6" x14ac:dyDescent="0.25">
      <c r="A11" s="16"/>
      <c r="B11" s="27"/>
      <c r="C11" s="28">
        <f>C10%</f>
        <v>0.18</v>
      </c>
      <c r="D11" s="28"/>
      <c r="F11" s="19"/>
    </row>
    <row r="12" spans="1:6" x14ac:dyDescent="0.25">
      <c r="A12" s="16" t="s">
        <v>21</v>
      </c>
      <c r="B12" s="20"/>
      <c r="C12" s="21">
        <f>C6*C11</f>
        <v>450</v>
      </c>
      <c r="D12" s="24"/>
      <c r="F12" s="19"/>
    </row>
    <row r="13" spans="1:6" x14ac:dyDescent="0.25">
      <c r="A13" s="16" t="s">
        <v>22</v>
      </c>
      <c r="B13" s="20"/>
      <c r="C13" s="21">
        <f>C6-C12</f>
        <v>2050</v>
      </c>
      <c r="D13" s="24"/>
      <c r="F13" s="19"/>
    </row>
    <row r="14" spans="1:6" x14ac:dyDescent="0.25">
      <c r="A14" s="16" t="s">
        <v>15</v>
      </c>
      <c r="B14" s="20"/>
      <c r="C14" s="21">
        <f>C5</f>
        <v>17000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19050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1117</v>
      </c>
      <c r="D18" s="26"/>
      <c r="F18" s="19"/>
    </row>
    <row r="19" spans="1:6" x14ac:dyDescent="0.25">
      <c r="A19" s="16" t="s">
        <v>74</v>
      </c>
      <c r="B19" s="6"/>
      <c r="C19" s="32">
        <f>C18*C16</f>
        <v>21278850</v>
      </c>
      <c r="D19" s="33"/>
      <c r="E19" s="70"/>
      <c r="F19" s="34"/>
    </row>
    <row r="20" spans="1:6" x14ac:dyDescent="0.25">
      <c r="A20" s="16" t="s">
        <v>24</v>
      </c>
      <c r="C20" s="35">
        <f>C19*90%</f>
        <v>19150965</v>
      </c>
      <c r="D20" s="32"/>
      <c r="F20" s="19"/>
    </row>
    <row r="21" spans="1:6" x14ac:dyDescent="0.25">
      <c r="A21" s="16" t="s">
        <v>25</v>
      </c>
      <c r="C21" s="35">
        <f>C19*80%</f>
        <v>17023080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2792500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44330.9375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J15" sqref="J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1000</v>
      </c>
      <c r="C2" s="4">
        <f t="shared" ref="C2:C16" si="1">B2*1.2</f>
        <v>1200</v>
      </c>
      <c r="D2" s="4">
        <f t="shared" ref="D2:D16" si="2">C2*1.2</f>
        <v>1440</v>
      </c>
      <c r="E2" s="5">
        <f t="shared" ref="E2:E16" si="3">R2</f>
        <v>20000000</v>
      </c>
      <c r="F2" s="78">
        <f t="shared" ref="F2:F15" si="4">ROUND((E2/B2),0)</f>
        <v>20000</v>
      </c>
      <c r="G2" s="78">
        <f t="shared" ref="G2:G15" si="5">ROUND((E2/C2),0)</f>
        <v>16667</v>
      </c>
      <c r="H2" s="78">
        <f t="shared" ref="H2:H15" si="6">ROUND((E2/D2),0)</f>
        <v>13889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1000</v>
      </c>
      <c r="R2" s="79">
        <v>20000000</v>
      </c>
      <c r="S2" s="2"/>
    </row>
    <row r="3" spans="1:19" x14ac:dyDescent="0.25">
      <c r="A3" s="4">
        <v>2</v>
      </c>
      <c r="B3" s="4">
        <f t="shared" si="0"/>
        <v>850</v>
      </c>
      <c r="C3" s="4">
        <f t="shared" si="1"/>
        <v>1020</v>
      </c>
      <c r="D3" s="4">
        <f t="shared" si="2"/>
        <v>1224</v>
      </c>
      <c r="E3" s="5">
        <f t="shared" si="3"/>
        <v>17500000</v>
      </c>
      <c r="F3" s="78">
        <f t="shared" si="4"/>
        <v>20588</v>
      </c>
      <c r="G3" s="78">
        <f t="shared" si="5"/>
        <v>17157</v>
      </c>
      <c r="H3" s="78">
        <f t="shared" si="6"/>
        <v>14297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850</v>
      </c>
      <c r="R3" s="79">
        <v>17500000</v>
      </c>
      <c r="S3" s="2"/>
    </row>
    <row r="4" spans="1:19" x14ac:dyDescent="0.25">
      <c r="A4" s="4">
        <v>3</v>
      </c>
      <c r="B4" s="4">
        <f t="shared" si="0"/>
        <v>253.851</v>
      </c>
      <c r="C4" s="4">
        <f t="shared" si="1"/>
        <v>304.62119999999999</v>
      </c>
      <c r="D4" s="4">
        <f t="shared" si="2"/>
        <v>365.54543999999999</v>
      </c>
      <c r="E4" s="5">
        <f t="shared" si="3"/>
        <v>5300000</v>
      </c>
      <c r="F4" s="4">
        <f t="shared" si="4"/>
        <v>20878</v>
      </c>
      <c r="G4" s="4">
        <f t="shared" si="5"/>
        <v>17399</v>
      </c>
      <c r="H4" s="4">
        <f t="shared" si="6"/>
        <v>14499</v>
      </c>
      <c r="I4" s="4">
        <f t="shared" si="7"/>
        <v>0</v>
      </c>
      <c r="J4" s="4">
        <f t="shared" si="8"/>
        <v>0</v>
      </c>
      <c r="O4">
        <v>0</v>
      </c>
      <c r="P4">
        <f>28.3*10.764</f>
        <v>304.62119999999999</v>
      </c>
      <c r="Q4">
        <f t="shared" ref="Q4:Q5" si="10">P4/1.2</f>
        <v>253.851</v>
      </c>
      <c r="R4" s="2">
        <v>5300000</v>
      </c>
      <c r="S4" s="2" t="s">
        <v>86</v>
      </c>
    </row>
    <row r="5" spans="1:19" x14ac:dyDescent="0.25">
      <c r="A5" s="4">
        <v>4</v>
      </c>
      <c r="B5" s="4">
        <f t="shared" si="0"/>
        <v>253.851</v>
      </c>
      <c r="C5" s="4">
        <f t="shared" si="1"/>
        <v>304.62119999999999</v>
      </c>
      <c r="D5" s="4">
        <f t="shared" si="2"/>
        <v>365.54543999999999</v>
      </c>
      <c r="E5" s="5">
        <f t="shared" si="3"/>
        <v>4750000</v>
      </c>
      <c r="F5" s="78">
        <f t="shared" si="4"/>
        <v>18712</v>
      </c>
      <c r="G5" s="78">
        <f t="shared" si="5"/>
        <v>15593</v>
      </c>
      <c r="H5" s="78">
        <f t="shared" si="6"/>
        <v>12994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>28.3*10.764</f>
        <v>304.62119999999999</v>
      </c>
      <c r="Q5" s="7">
        <f t="shared" si="10"/>
        <v>253.851</v>
      </c>
      <c r="R5" s="79">
        <v>4750000</v>
      </c>
      <c r="S5" s="79" t="s">
        <v>87</v>
      </c>
    </row>
    <row r="6" spans="1:19" x14ac:dyDescent="0.25">
      <c r="A6" s="4">
        <v>5</v>
      </c>
      <c r="B6" s="4">
        <f t="shared" si="0"/>
        <v>868</v>
      </c>
      <c r="C6" s="4">
        <f t="shared" si="1"/>
        <v>1041.5999999999999</v>
      </c>
      <c r="D6" s="4">
        <f t="shared" si="2"/>
        <v>1249.9199999999998</v>
      </c>
      <c r="E6" s="5">
        <f t="shared" si="3"/>
        <v>19500000</v>
      </c>
      <c r="F6" s="4">
        <f t="shared" si="4"/>
        <v>22465</v>
      </c>
      <c r="G6" s="4">
        <f t="shared" si="5"/>
        <v>18721</v>
      </c>
      <c r="H6" s="4">
        <f t="shared" si="6"/>
        <v>15601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868</v>
      </c>
      <c r="R6" s="2">
        <v>19500000</v>
      </c>
      <c r="S6" s="2" t="s">
        <v>88</v>
      </c>
    </row>
    <row r="7" spans="1:19" x14ac:dyDescent="0.25">
      <c r="A7" s="4">
        <v>6</v>
      </c>
      <c r="B7" s="4">
        <f t="shared" si="0"/>
        <v>1025</v>
      </c>
      <c r="C7" s="4">
        <f t="shared" si="1"/>
        <v>1230</v>
      </c>
      <c r="D7" s="4">
        <f t="shared" si="2"/>
        <v>1476</v>
      </c>
      <c r="E7" s="5">
        <f t="shared" si="3"/>
        <v>23100000</v>
      </c>
      <c r="F7" s="4">
        <f t="shared" si="4"/>
        <v>22537</v>
      </c>
      <c r="G7" s="4">
        <f t="shared" si="5"/>
        <v>18780</v>
      </c>
      <c r="H7" s="4">
        <f t="shared" si="6"/>
        <v>15650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1025</v>
      </c>
      <c r="R7" s="2">
        <v>23100000</v>
      </c>
      <c r="S7" s="2"/>
    </row>
    <row r="8" spans="1:19" x14ac:dyDescent="0.25">
      <c r="A8" s="4">
        <v>7</v>
      </c>
      <c r="B8" s="4">
        <f t="shared" si="0"/>
        <v>986</v>
      </c>
      <c r="C8" s="4">
        <f t="shared" si="1"/>
        <v>1183.2</v>
      </c>
      <c r="D8" s="4">
        <f t="shared" si="2"/>
        <v>1419.84</v>
      </c>
      <c r="E8" s="5">
        <f t="shared" si="3"/>
        <v>21600000</v>
      </c>
      <c r="F8" s="4">
        <f t="shared" si="4"/>
        <v>21907</v>
      </c>
      <c r="G8" s="4">
        <f t="shared" si="5"/>
        <v>18256</v>
      </c>
      <c r="H8" s="4">
        <f t="shared" si="6"/>
        <v>15213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986</v>
      </c>
      <c r="R8" s="2">
        <v>21600000</v>
      </c>
      <c r="S8" s="2"/>
    </row>
    <row r="9" spans="1:19" x14ac:dyDescent="0.25">
      <c r="A9" s="4">
        <v>8</v>
      </c>
      <c r="B9" s="4">
        <f t="shared" si="0"/>
        <v>1350</v>
      </c>
      <c r="C9" s="4">
        <f t="shared" si="1"/>
        <v>1620</v>
      </c>
      <c r="D9" s="4">
        <f t="shared" si="2"/>
        <v>1944</v>
      </c>
      <c r="E9" s="5">
        <f t="shared" si="3"/>
        <v>30000000</v>
      </c>
      <c r="F9" s="4">
        <f t="shared" si="4"/>
        <v>22222</v>
      </c>
      <c r="G9" s="4">
        <f t="shared" si="5"/>
        <v>18519</v>
      </c>
      <c r="H9" s="4">
        <f t="shared" si="6"/>
        <v>15432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1350</v>
      </c>
      <c r="R9" s="2">
        <v>30000000</v>
      </c>
      <c r="S9" s="2"/>
    </row>
    <row r="10" spans="1:19" x14ac:dyDescent="0.25">
      <c r="A10" s="4">
        <v>9</v>
      </c>
      <c r="B10" s="4">
        <f t="shared" si="0"/>
        <v>1073</v>
      </c>
      <c r="C10" s="4">
        <f t="shared" si="1"/>
        <v>1287.5999999999999</v>
      </c>
      <c r="D10" s="4">
        <f t="shared" si="2"/>
        <v>1545.12</v>
      </c>
      <c r="E10" s="5">
        <f t="shared" si="3"/>
        <v>31300000</v>
      </c>
      <c r="F10" s="4">
        <f t="shared" si="4"/>
        <v>29171</v>
      </c>
      <c r="G10" s="4">
        <f t="shared" si="5"/>
        <v>24309</v>
      </c>
      <c r="H10" s="4">
        <f t="shared" si="6"/>
        <v>20257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1073</v>
      </c>
      <c r="R10" s="2">
        <v>31300000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1110</v>
      </c>
    </row>
    <row r="28" spans="1:19" s="10" customFormat="1" x14ac:dyDescent="0.25">
      <c r="C28" s="72" t="s">
        <v>75</v>
      </c>
      <c r="D28" s="72" t="s">
        <v>84</v>
      </c>
      <c r="F28" s="57" t="s">
        <v>85</v>
      </c>
      <c r="G28" s="57">
        <v>1117</v>
      </c>
    </row>
    <row r="29" spans="1:19" s="10" customFormat="1" x14ac:dyDescent="0.25">
      <c r="C29" s="72" t="s">
        <v>1</v>
      </c>
      <c r="D29" s="72">
        <v>7700000</v>
      </c>
      <c r="F29" s="57" t="s">
        <v>72</v>
      </c>
      <c r="G29" s="57">
        <v>1341</v>
      </c>
      <c r="H29" s="10">
        <f>G29/G28</f>
        <v>1.2005371530886302</v>
      </c>
    </row>
    <row r="30" spans="1:19" s="10" customFormat="1" x14ac:dyDescent="0.25">
      <c r="F30" s="57" t="s">
        <v>73</v>
      </c>
      <c r="G30" s="57"/>
    </row>
    <row r="31" spans="1:19" s="10" customFormat="1" x14ac:dyDescent="0.25">
      <c r="C31" s="75"/>
      <c r="D31" s="75"/>
      <c r="F31" s="75" t="s">
        <v>74</v>
      </c>
      <c r="G31" s="75">
        <f>G29*G30</f>
        <v>0</v>
      </c>
      <c r="H31" s="10">
        <f>G31/D29</f>
        <v>0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6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2024-02-28T12:17:26Z</dcterms:modified>
</cp:coreProperties>
</file>