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Nilesh Sambre - Jijau Const\Eden Annex -Flat no. 104\"/>
    </mc:Choice>
  </mc:AlternateContent>
  <xr:revisionPtr revIDLastSave="0" documentId="13_ncr:1_{EEF862FB-3D88-42A1-9692-10677BCA0C9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2" i="4" l="1"/>
  <c r="S24" i="4"/>
  <c r="G19" i="4" l="1"/>
  <c r="J20" i="4"/>
  <c r="R24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<sst xmlns="http://schemas.openxmlformats.org/spreadsheetml/2006/main" count="27" uniqueCount="22">
  <si>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</si>
  <si>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</si>
  <si>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</si>
  <si>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</si>
  <si>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</si>
  <si>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</si>
  <si>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</si>
  <si>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</si>
  <si>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</si>
  <si>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</si>
  <si>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</si>
  <si>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</si>
  <si>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</si>
  <si>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104, 1st floor, c wing, Eden Annex, dahanu road, near eden garden, palghar</t>
  </si>
  <si>
    <t>bua</t>
  </si>
  <si>
    <t>rate</t>
  </si>
  <si>
    <t>fmv</t>
  </si>
  <si>
    <t>Previous report  - 16.03.2023</t>
  </si>
  <si>
    <t>yoc - 2005 - prvious report</t>
  </si>
  <si>
    <t>mca</t>
  </si>
  <si>
    <t>on ca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</si>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</sst>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131164</xdr:colOff>
      <xdr:row>0</xdr:row>
      <xdr:rowOff>676275</xdr:rowOff>
    </xdr:from>
    <xdr:to>
      <xdr:col>29</xdr:col>
      <xdr:colOff>572723</xdr:colOff>
      <xdr:row>27</xdr:row>
      <xdr:rowOff>162898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9D2441-5247-4544-8CE7-794C83913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9189" y="676275"/>
          <a:ext cx="6537559" cy="520162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601690</xdr:colOff>
      <xdr:row>28</xdr:row>
      <xdr:rowOff>105508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206133-79E1-4EA0-86CE-78F29C7173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574490" cy="52490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19</xdr:col>
      <xdr:colOff>525480</xdr:colOff>
      <xdr:row>34</xdr:row>
      <xdr:rowOff>181745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72E31A-F6CF-411D-8836-28F75E14A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1498280" cy="551574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19</xdr:col>
      <xdr:colOff>220722</xdr:colOff>
      <xdr:row>29</xdr:row>
      <xdr:rowOff>105534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FDCC05-A438-45E1-B51D-ECE8763AC7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1803122" cy="54395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68131</xdr:colOff>
      <xdr:row>49</xdr:row>
      <xdr:rowOff>153651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BA1D42-1551-4ED1-A7F5-0B4427F2B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31331" cy="89642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23</xdr:col>
      <xdr:colOff>135326</xdr:colOff>
      <xdr:row>40</xdr:row>
      <xdr:rowOff>124720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0870B0-5559-4101-A6FD-90FA374BA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4156126" cy="64112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29</xdr:col>
      <xdr:colOff>316326</xdr:colOff>
      <xdr:row>33</xdr:row>
      <xdr:rowOff>86614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1D284F-6BF6-4A07-AF22-DD66892C1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4337126" cy="63731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39807</xdr:colOff>
      <xdr:row>29</xdr:row>
      <xdr:rowOff>153166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AA1C6E-60B8-4534-864B-4DD1DB51F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231807" cy="54871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S8" sqref="S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622</v>
      </c>
      <c r="C2" s="4">
        <f>B2*1.2</f>
        <v>746.4</v>
      </c>
      <c r="D2" s="4">
        <f t="shared" ref="D2:D13" si="2">C2*1.2</f>
        <v>895.68</v>
      </c>
      <c r="E2" s="5">
        <f t="shared" ref="E2:E13" si="3">R2</f>
        <v>2090000</v>
      </c>
      <c r="F2" s="10">
        <f t="shared" ref="F2:F13" si="4">ROUND((E2/B2),0)</f>
        <v>3360</v>
      </c>
      <c r="G2" s="10">
        <f t="shared" ref="G2:G13" si="5">ROUND((E2/C2),0)</f>
        <v>2800</v>
      </c>
      <c r="H2" s="10">
        <f t="shared" ref="H2:H13" si="6">ROUND((E2/D2),0)</f>
        <v>2333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622</v>
      </c>
      <c r="R2" s="2">
        <v>2090000</v>
      </c>
      <c r="S2" s="8"/>
      <c r="T2" s="8"/>
    </row>
    <row r="3" spans="1:20" x14ac:dyDescent="0.25">
      <c r="A3" s="4">
        <f t="shared" si="0"/>
        <v>0</v>
      </c>
      <c r="B3" s="4">
        <f t="shared" si="1"/>
        <v>350</v>
      </c>
      <c r="C3" s="4">
        <f t="shared" ref="C3:C15" si="9">B3*1.2</f>
        <v>420</v>
      </c>
      <c r="D3" s="4">
        <f t="shared" si="2"/>
        <v>504</v>
      </c>
      <c r="E3" s="5">
        <f t="shared" si="3"/>
        <v>1400000</v>
      </c>
      <c r="F3" s="15">
        <f t="shared" si="4"/>
        <v>4000</v>
      </c>
      <c r="G3" s="10">
        <f t="shared" si="5"/>
        <v>3333</v>
      </c>
      <c r="H3" s="10">
        <f t="shared" si="6"/>
        <v>2778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350</v>
      </c>
      <c r="R3" s="2">
        <v>1400000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450</v>
      </c>
      <c r="C4" s="4">
        <f t="shared" si="9"/>
        <v>540</v>
      </c>
      <c r="D4" s="4">
        <f t="shared" si="2"/>
        <v>648</v>
      </c>
      <c r="E4" s="5">
        <f t="shared" si="3"/>
        <v>2000000</v>
      </c>
      <c r="F4" s="15">
        <f t="shared" si="4"/>
        <v>4444</v>
      </c>
      <c r="G4" s="10">
        <f t="shared" si="5"/>
        <v>3704</v>
      </c>
      <c r="H4" s="10">
        <f t="shared" si="6"/>
        <v>3086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450</v>
      </c>
      <c r="R4" s="2">
        <v>2000000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550</v>
      </c>
      <c r="C5" s="4">
        <f t="shared" si="9"/>
        <v>660</v>
      </c>
      <c r="D5" s="4">
        <f t="shared" si="2"/>
        <v>792</v>
      </c>
      <c r="E5" s="5">
        <f t="shared" si="3"/>
        <v>2000000</v>
      </c>
      <c r="F5" s="15">
        <f t="shared" si="4"/>
        <v>3636</v>
      </c>
      <c r="G5" s="10">
        <f t="shared" si="5"/>
        <v>3030</v>
      </c>
      <c r="H5" s="10">
        <f t="shared" si="6"/>
        <v>2525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550</v>
      </c>
      <c r="R5" s="2">
        <v>2000000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575</v>
      </c>
      <c r="C6" s="4">
        <f t="shared" si="9"/>
        <v>690</v>
      </c>
      <c r="D6" s="4">
        <f t="shared" si="2"/>
        <v>828</v>
      </c>
      <c r="E6" s="5">
        <f t="shared" si="3"/>
        <v>1610000</v>
      </c>
      <c r="F6" s="10">
        <f t="shared" si="4"/>
        <v>2800</v>
      </c>
      <c r="G6" s="10">
        <f t="shared" si="5"/>
        <v>2333</v>
      </c>
      <c r="H6" s="10">
        <f t="shared" si="6"/>
        <v>1944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575</v>
      </c>
      <c r="R6" s="2">
        <v>1610000</v>
      </c>
      <c r="S6" s="8"/>
      <c r="T6" s="8"/>
    </row>
    <row r="7" spans="1:20" x14ac:dyDescent="0.25">
      <c r="A7" s="4">
        <f t="shared" si="0"/>
        <v>0</v>
      </c>
      <c r="B7" s="4">
        <f t="shared" si="1"/>
        <v>635</v>
      </c>
      <c r="C7" s="4">
        <f t="shared" si="9"/>
        <v>762</v>
      </c>
      <c r="D7" s="4">
        <f t="shared" si="2"/>
        <v>914.4</v>
      </c>
      <c r="E7" s="5">
        <f t="shared" si="3"/>
        <v>3000000</v>
      </c>
      <c r="F7" s="10">
        <f t="shared" si="4"/>
        <v>4724</v>
      </c>
      <c r="G7" s="10">
        <f t="shared" si="5"/>
        <v>3937</v>
      </c>
      <c r="H7" s="10">
        <f t="shared" si="6"/>
        <v>3281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635</v>
      </c>
      <c r="R7" s="2">
        <v>3000000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664</v>
      </c>
      <c r="C8" s="4">
        <f t="shared" si="9"/>
        <v>796.8</v>
      </c>
      <c r="D8" s="4">
        <f t="shared" si="2"/>
        <v>956.15999999999985</v>
      </c>
      <c r="E8" s="5">
        <f t="shared" si="3"/>
        <v>3310000</v>
      </c>
      <c r="F8" s="10">
        <f t="shared" si="4"/>
        <v>4985</v>
      </c>
      <c r="G8" s="10">
        <f t="shared" si="5"/>
        <v>4154</v>
      </c>
      <c r="H8" s="10">
        <f t="shared" si="6"/>
        <v>3462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664</v>
      </c>
      <c r="R8" s="2">
        <v>3310000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ref="Q8:Q12" si="10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9" spans="7:24" x14ac:dyDescent="0.25">
      <c r="G19">
        <f>I19*4000</f>
        <v>1628000</v>
      </c>
      <c r="H19" t="s">
        <v>19</v>
      </c>
      <c r="I19">
        <v>407</v>
      </c>
    </row>
    <row r="20" spans="7:24" x14ac:dyDescent="0.25">
      <c r="H20" t="s">
        <v>14</v>
      </c>
      <c r="I20">
        <v>585</v>
      </c>
      <c r="J20">
        <f>I20/I19</f>
        <v>1.4373464373464373</v>
      </c>
    </row>
    <row r="21" spans="7:24" x14ac:dyDescent="0.25">
      <c r="H21" t="s">
        <v>21</v>
      </c>
      <c r="I21">
        <v>4000</v>
      </c>
      <c r="Q21" t="s">
        <v>17</v>
      </c>
    </row>
    <row r="22" spans="7:24" x14ac:dyDescent="0.25">
      <c r="G22" s="6"/>
      <c r="H22" s="6" t="s">
        <v>16</v>
      </c>
      <c r="I22">
        <f>I21*I19</f>
        <v>1628000</v>
      </c>
      <c r="Q22" t="s">
        <v>14</v>
      </c>
      <c r="R22">
        <v>585</v>
      </c>
    </row>
    <row r="23" spans="7:24" x14ac:dyDescent="0.25">
      <c r="Q23" t="s">
        <v>15</v>
      </c>
      <c r="R23">
        <v>3500</v>
      </c>
    </row>
    <row r="24" spans="7:24" x14ac:dyDescent="0.25">
      <c r="P24" s="11"/>
      <c r="Q24" s="11" t="s">
        <v>16</v>
      </c>
      <c r="R24" s="13">
        <f>R23*R22</f>
        <v>2047500</v>
      </c>
      <c r="S24">
        <f>R24/407</f>
        <v>5030.7125307125307</v>
      </c>
      <c r="T24" s="11" t="s">
        <v>20</v>
      </c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 t="s">
        <v>18</v>
      </c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44"/>
  <sheetViews>
    <sheetView zoomScaleNormal="100" workbookViewId="0">
      <selection activeCell="B2" sqref="B2"/>
    </sheetView>
  </sheetViews>
  <sheetFormatPr defaultRowHeight="15" x14ac:dyDescent="0.25"/>
  <sheetData>
    <row r="2" spans="2:2" x14ac:dyDescent="0.25">
      <c r="B2" s="6"/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2024-02-28T08:20:43Z</dcterms:modified>
</cp:coreProperties>
</file>