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anish Agarwal\"/>
    </mc:Choice>
  </mc:AlternateContent>
  <xr:revisionPtr revIDLastSave="0" documentId="13_ncr:1_{812E54F0-CF5A-4131-BF8A-0F0D43A21CA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</sheets>
  <calcPr calcId="191029"/>
</workbook>
</file>

<file path=xl/calcChain.xml><?xml version="1.0" encoding="utf-8"?>
<calcChain xmlns="http://schemas.openxmlformats.org/spreadsheetml/2006/main">
  <c r="Q30" i="4" l="1"/>
  <c r="J33" i="4" l="1"/>
  <c r="I28" i="4"/>
  <c r="P20" i="4"/>
  <c r="Q20" i="4" s="1"/>
  <c r="B20" i="4" s="1"/>
  <c r="C20" i="4" s="1"/>
  <c r="D20" i="4" s="1"/>
  <c r="J20" i="4"/>
  <c r="I20" i="4"/>
  <c r="E20" i="4"/>
  <c r="H20" i="4" s="1"/>
  <c r="A20" i="4"/>
  <c r="P19" i="4"/>
  <c r="Q19" i="4" s="1"/>
  <c r="B19" i="4" s="1"/>
  <c r="C19" i="4" s="1"/>
  <c r="D19" i="4" s="1"/>
  <c r="J19" i="4"/>
  <c r="I19" i="4"/>
  <c r="E19" i="4"/>
  <c r="H19" i="4" s="1"/>
  <c r="A19" i="4"/>
  <c r="P18" i="4"/>
  <c r="Q18" i="4" s="1"/>
  <c r="B18" i="4" s="1"/>
  <c r="C18" i="4" s="1"/>
  <c r="D18" i="4" s="1"/>
  <c r="J18" i="4"/>
  <c r="I18" i="4"/>
  <c r="E18" i="4"/>
  <c r="A18" i="4"/>
  <c r="P17" i="4"/>
  <c r="Q17" i="4" s="1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J36" i="4"/>
  <c r="H15" i="4" l="1"/>
  <c r="H16" i="4"/>
  <c r="H17" i="4"/>
  <c r="H18" i="4"/>
  <c r="F16" i="4"/>
  <c r="F17" i="4"/>
  <c r="F20" i="4"/>
  <c r="G15" i="4"/>
  <c r="G16" i="4"/>
  <c r="G18" i="4"/>
  <c r="F15" i="4"/>
  <c r="F18" i="4"/>
  <c r="F19" i="4"/>
  <c r="G17" i="4"/>
  <c r="G19" i="4"/>
  <c r="G20" i="4"/>
  <c r="I27" i="4"/>
  <c r="I36" i="4"/>
  <c r="J25" i="4"/>
  <c r="P12" i="4" l="1"/>
  <c r="P11" i="4"/>
  <c r="P10" i="4"/>
  <c r="P9" i="4"/>
  <c r="P8" i="4"/>
  <c r="P7" i="4"/>
  <c r="P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21" i="4" l="1"/>
  <c r="Q21" i="4" s="1"/>
  <c r="J21" i="4"/>
  <c r="I21" i="4"/>
  <c r="E21" i="4"/>
  <c r="A21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21" i="4"/>
  <c r="C21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21" i="4"/>
  <c r="H21" i="4" s="1"/>
  <c r="G21" i="4"/>
  <c r="F21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<sst xmlns="http://schemas.openxmlformats.org/spreadsheetml/2006/main" count="30" uniqueCount="26">
  <si>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</si>
  <si>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</si>
  <si>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</si>
  <si>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</si>
  <si>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</si>
  <si>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</si>
  <si>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</si>
  <si>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</si>
  <si>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</si>
  <si>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</si>
  <si>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</si>
  <si>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</si>
  <si>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</si>
  <si>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rera ca</t>
  </si>
  <si>
    <t>rate</t>
  </si>
  <si>
    <t>fmv</t>
  </si>
  <si>
    <t>agreement - 27.09.2022</t>
  </si>
  <si>
    <t>av</t>
  </si>
  <si>
    <t>sd</t>
  </si>
  <si>
    <t>rd</t>
  </si>
  <si>
    <t>bv</t>
  </si>
  <si>
    <t>flat no. 2603, 26th floor, savana phase 3, kandivali east</t>
  </si>
  <si>
    <t>right to stack 2 park</t>
  </si>
  <si>
    <t>02.06.21</t>
  </si>
  <si>
    <t>31.03.21</t>
  </si>
  <si>
    <t>29.06.21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</si>
</sst>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21</xdr:row>
      <xdr:rowOff>0</xdr:rowOff>
    </xdr:from>
    <xdr:to>
      <xdr:col>26</xdr:col>
      <xdr:colOff>425</xdr:colOff>
      <xdr:row>41</xdr:row>
      <xdr:rowOff>57690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D95E70-6F15-49DB-83C3-9A06C2A20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87225" y="4572000"/>
          <a:ext cx="3048425" cy="38676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238124</xdr:colOff>
      <xdr:row>1</xdr:row>
      <xdr:rowOff>161925</xdr:rowOff>
    </xdr:from>
    <xdr:to>
      <xdr:col>18</xdr:col>
      <xdr:colOff>266699</xdr:colOff>
      <xdr:row>34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020158-AA3E-4A1C-986A-6E4B03EBA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14" r="2295" b="13245"/>
        <a:stretch>
          <a:fillRect/>
        </a:stretch>
      </xdr:blipFill>
      <xdr:spPr bwMode="auto">
        <a:xfrm>
          <a:off x="847724" y="352425"/>
          <a:ext cx="10391775" cy="62388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1</xdr:row>
      <xdr:rowOff>95250</xdr:rowOff>
    </xdr:from>
    <xdr:to>
      <xdr:col>18</xdr:col>
      <xdr:colOff>95249</xdr:colOff>
      <xdr:row>31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2C66F5-9CA5-457E-BC41-596163C5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046" r="1154" b="15269"/>
        <a:stretch>
          <a:fillRect/>
        </a:stretch>
      </xdr:blipFill>
      <xdr:spPr bwMode="auto">
        <a:xfrm>
          <a:off x="238124" y="285750"/>
          <a:ext cx="10829925" cy="57721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2</xdr:row>
      <xdr:rowOff>9525</xdr:rowOff>
    </xdr:from>
    <xdr:to>
      <xdr:col>19</xdr:col>
      <xdr:colOff>266700</xdr:colOff>
      <xdr:row>33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82C6F0-1391-4B1A-BE80-0FE231050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09" r="1918" b="18129"/>
        <a:stretch>
          <a:fillRect/>
        </a:stretch>
      </xdr:blipFill>
      <xdr:spPr bwMode="auto">
        <a:xfrm>
          <a:off x="781050" y="390525"/>
          <a:ext cx="11068050" cy="60579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9525</xdr:rowOff>
    </xdr:from>
    <xdr:to>
      <xdr:col>19</xdr:col>
      <xdr:colOff>381000</xdr:colOff>
      <xdr:row>33</xdr:row>
      <xdr:rowOff>57151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F74D6A-9764-4E97-A748-CF1C10751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33" r="1276" b="16473"/>
        <a:stretch>
          <a:fillRect/>
        </a:stretch>
      </xdr:blipFill>
      <xdr:spPr bwMode="auto">
        <a:xfrm>
          <a:off x="190500" y="200025"/>
          <a:ext cx="11772900" cy="6143626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363872</xdr:colOff>
      <xdr:row>42</xdr:row>
      <xdr:rowOff>77327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488F06-B512-4210-8640-38960A49A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75072" cy="807832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525480</xdr:colOff>
      <xdr:row>35</xdr:row>
      <xdr:rowOff>67615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C31185-9BD4-4C1B-A103-4E4CA00F4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98280" cy="673511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11143</xdr:colOff>
      <xdr:row>38</xdr:row>
      <xdr:rowOff>39116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D30F45-EF27-4902-93D5-9AAE63C71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93543" cy="72781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30706</xdr:colOff>
      <xdr:row>32</xdr:row>
      <xdr:rowOff>48456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43F345-8F32-491D-943E-DBBB772B3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270706" cy="59539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19</xdr:col>
      <xdr:colOff>401637</xdr:colOff>
      <xdr:row>41</xdr:row>
      <xdr:rowOff>96194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21FB94-A655-45F6-A80D-D59A8D55D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1374437" cy="67636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420690</xdr:colOff>
      <xdr:row>37</xdr:row>
      <xdr:rowOff>143852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F85DDC-9803-48E6-A42C-693641C9E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393490" cy="70018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106406</xdr:colOff>
      <xdr:row>39</xdr:row>
      <xdr:rowOff>39069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23217E-0656-4D49-9E0E-72BE16063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688806" cy="694469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18</xdr:col>
      <xdr:colOff>468322</xdr:colOff>
      <xdr:row>43</xdr:row>
      <xdr:rowOff>86694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6B0EB9-F41C-4B5D-8BD4-A73D4EA3D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441122" cy="694469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24</xdr:col>
      <xdr:colOff>525480</xdr:colOff>
      <xdr:row>35</xdr:row>
      <xdr:rowOff>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ACD165-A215-4935-8DBF-584123261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1498280" cy="666843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535516</xdr:colOff>
      <xdr:row>36</xdr:row>
      <xdr:rowOff>143826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E2CECC-32DE-4C90-88D9-863E07362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165916" cy="68113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259168</xdr:colOff>
      <xdr:row>38</xdr:row>
      <xdr:rowOff>58142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B552F4-DDF1-4B3E-8D94-8241AC92B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279968" cy="71066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2"/>
  <sheetViews>
    <sheetView tabSelected="1" topLeftCell="A7" zoomScaleNormal="100" workbookViewId="0">
      <selection activeCell="R31" sqref="R3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21" si="0">N2</f>
        <v>0</v>
      </c>
      <c r="B2" s="4">
        <f t="shared" ref="B2:B21" si="1">Q2</f>
        <v>1014</v>
      </c>
      <c r="C2" s="4">
        <f>B2*1.2</f>
        <v>1216.8</v>
      </c>
      <c r="D2" s="4">
        <f t="shared" ref="D2:D13" si="2">C2*1.2</f>
        <v>1460.1599999999999</v>
      </c>
      <c r="E2" s="5">
        <f t="shared" ref="E2:E13" si="3">R2</f>
        <v>36100000</v>
      </c>
      <c r="F2" s="15">
        <f t="shared" ref="F2:F13" si="4">ROUND((E2/B2),0)</f>
        <v>35602</v>
      </c>
      <c r="G2" s="10">
        <f t="shared" ref="G2:G13" si="5">ROUND((E2/C2),0)</f>
        <v>29668</v>
      </c>
      <c r="H2" s="10">
        <f t="shared" ref="H2:H13" si="6">ROUND((E2/D2),0)</f>
        <v>24723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1014</v>
      </c>
      <c r="R2" s="2">
        <v>36100000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1001</v>
      </c>
      <c r="C3" s="4">
        <f t="shared" ref="C3:C21" si="9">B3*1.2</f>
        <v>1201.2</v>
      </c>
      <c r="D3" s="4">
        <f t="shared" si="2"/>
        <v>1441.44</v>
      </c>
      <c r="E3" s="16">
        <f t="shared" si="3"/>
        <v>40000000</v>
      </c>
      <c r="F3" s="10">
        <f t="shared" si="4"/>
        <v>39960</v>
      </c>
      <c r="G3" s="10">
        <f t="shared" si="5"/>
        <v>33300</v>
      </c>
      <c r="H3" s="10">
        <f t="shared" si="6"/>
        <v>27750</v>
      </c>
      <c r="I3" s="4" t="e">
        <f>#REF!</f>
        <v>#REF!</v>
      </c>
      <c r="J3" s="4">
        <f t="shared" si="7"/>
        <v>4</v>
      </c>
      <c r="O3">
        <v>0</v>
      </c>
      <c r="P3">
        <f t="shared" si="8"/>
        <v>0</v>
      </c>
      <c r="Q3">
        <v>1001</v>
      </c>
      <c r="R3" s="2">
        <v>40000000</v>
      </c>
      <c r="S3" s="8">
        <v>4</v>
      </c>
      <c r="T3" s="8"/>
    </row>
    <row r="4" spans="1:20" x14ac:dyDescent="0.25">
      <c r="A4" s="4">
        <f t="shared" si="0"/>
        <v>0</v>
      </c>
      <c r="B4" s="4">
        <f t="shared" si="1"/>
        <v>1001</v>
      </c>
      <c r="C4" s="4">
        <f t="shared" si="9"/>
        <v>1201.2</v>
      </c>
      <c r="D4" s="4">
        <f t="shared" si="2"/>
        <v>1441.44</v>
      </c>
      <c r="E4" s="16">
        <f t="shared" si="3"/>
        <v>41000000</v>
      </c>
      <c r="F4" s="10">
        <f t="shared" si="4"/>
        <v>40959</v>
      </c>
      <c r="G4" s="10">
        <f t="shared" si="5"/>
        <v>34133</v>
      </c>
      <c r="H4" s="10">
        <f t="shared" si="6"/>
        <v>28444</v>
      </c>
      <c r="I4" s="4" t="e">
        <f>#REF!</f>
        <v>#REF!</v>
      </c>
      <c r="J4" s="4">
        <f t="shared" si="7"/>
        <v>10</v>
      </c>
      <c r="O4">
        <v>0</v>
      </c>
      <c r="P4">
        <f t="shared" si="8"/>
        <v>0</v>
      </c>
      <c r="Q4">
        <v>1001</v>
      </c>
      <c r="R4" s="2">
        <v>41000000</v>
      </c>
      <c r="S4" s="8">
        <v>10</v>
      </c>
      <c r="T4" s="8"/>
    </row>
    <row r="5" spans="1:20" x14ac:dyDescent="0.25">
      <c r="A5" s="4">
        <f t="shared" si="0"/>
        <v>0</v>
      </c>
      <c r="B5" s="4">
        <f t="shared" si="1"/>
        <v>1001</v>
      </c>
      <c r="C5" s="4">
        <f t="shared" si="9"/>
        <v>1201.2</v>
      </c>
      <c r="D5" s="4">
        <f t="shared" si="2"/>
        <v>1441.44</v>
      </c>
      <c r="E5" s="16">
        <f t="shared" si="3"/>
        <v>44400000</v>
      </c>
      <c r="F5" s="10">
        <f t="shared" si="4"/>
        <v>44356</v>
      </c>
      <c r="G5" s="10">
        <f t="shared" si="5"/>
        <v>36963</v>
      </c>
      <c r="H5" s="10">
        <f t="shared" si="6"/>
        <v>30803</v>
      </c>
      <c r="I5" s="4" t="e">
        <f>#REF!</f>
        <v>#REF!</v>
      </c>
      <c r="J5" s="4">
        <f t="shared" si="7"/>
        <v>5</v>
      </c>
      <c r="O5">
        <v>0</v>
      </c>
      <c r="P5">
        <f t="shared" si="8"/>
        <v>0</v>
      </c>
      <c r="Q5">
        <v>1001</v>
      </c>
      <c r="R5" s="2">
        <v>44400000</v>
      </c>
      <c r="S5" s="8">
        <v>5</v>
      </c>
      <c r="T5" s="8"/>
    </row>
    <row r="6" spans="1:20" x14ac:dyDescent="0.25">
      <c r="A6" s="4">
        <f t="shared" si="0"/>
        <v>0</v>
      </c>
      <c r="B6" s="4">
        <f t="shared" si="1"/>
        <v>1060</v>
      </c>
      <c r="C6" s="4">
        <f t="shared" si="9"/>
        <v>1272</v>
      </c>
      <c r="D6" s="4">
        <f t="shared" si="2"/>
        <v>1526.3999999999999</v>
      </c>
      <c r="E6" s="16">
        <f t="shared" si="3"/>
        <v>42500000</v>
      </c>
      <c r="F6" s="10">
        <f t="shared" si="4"/>
        <v>40094</v>
      </c>
      <c r="G6" s="10">
        <f t="shared" si="5"/>
        <v>33412</v>
      </c>
      <c r="H6" s="10">
        <f t="shared" si="6"/>
        <v>27843</v>
      </c>
      <c r="I6" s="4" t="e">
        <f>#REF!</f>
        <v>#REF!</v>
      </c>
      <c r="J6" s="4">
        <f t="shared" si="7"/>
        <v>9</v>
      </c>
      <c r="O6">
        <v>0</v>
      </c>
      <c r="P6">
        <f t="shared" si="8"/>
        <v>0</v>
      </c>
      <c r="Q6">
        <v>1060</v>
      </c>
      <c r="R6" s="2">
        <v>42500000</v>
      </c>
      <c r="S6" s="8">
        <v>9</v>
      </c>
      <c r="T6" s="8"/>
    </row>
    <row r="7" spans="1:20" x14ac:dyDescent="0.25">
      <c r="A7" s="4">
        <f t="shared" si="0"/>
        <v>0</v>
      </c>
      <c r="B7" s="4">
        <f t="shared" si="1"/>
        <v>1001</v>
      </c>
      <c r="C7" s="4">
        <f t="shared" si="9"/>
        <v>1201.2</v>
      </c>
      <c r="D7" s="4">
        <f t="shared" si="2"/>
        <v>1441.44</v>
      </c>
      <c r="E7" s="16">
        <f t="shared" si="3"/>
        <v>43000000</v>
      </c>
      <c r="F7" s="10">
        <f t="shared" si="4"/>
        <v>42957</v>
      </c>
      <c r="G7" s="10">
        <f t="shared" si="5"/>
        <v>35798</v>
      </c>
      <c r="H7" s="10">
        <f t="shared" si="6"/>
        <v>29831</v>
      </c>
      <c r="I7" s="4" t="e">
        <f>#REF!</f>
        <v>#REF!</v>
      </c>
      <c r="J7" s="4">
        <f t="shared" si="7"/>
        <v>33</v>
      </c>
      <c r="O7">
        <v>0</v>
      </c>
      <c r="P7">
        <f t="shared" si="8"/>
        <v>0</v>
      </c>
      <c r="Q7">
        <v>1001</v>
      </c>
      <c r="R7" s="2">
        <v>43000000</v>
      </c>
      <c r="S7" s="8">
        <v>33</v>
      </c>
      <c r="T7" s="8"/>
    </row>
    <row r="8" spans="1:20" x14ac:dyDescent="0.25">
      <c r="A8" s="4">
        <f t="shared" si="0"/>
        <v>0</v>
      </c>
      <c r="B8" s="4">
        <f t="shared" si="1"/>
        <v>1170</v>
      </c>
      <c r="C8" s="4">
        <f t="shared" si="9"/>
        <v>1404</v>
      </c>
      <c r="D8" s="4">
        <f t="shared" si="2"/>
        <v>1684.8</v>
      </c>
      <c r="E8" s="16">
        <f t="shared" si="3"/>
        <v>43000000</v>
      </c>
      <c r="F8" s="15">
        <f t="shared" si="4"/>
        <v>36752</v>
      </c>
      <c r="G8" s="10">
        <f t="shared" si="5"/>
        <v>30627</v>
      </c>
      <c r="H8" s="10">
        <f t="shared" si="6"/>
        <v>25522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1170</v>
      </c>
      <c r="R8" s="2">
        <v>43000000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1001</v>
      </c>
      <c r="C9" s="4">
        <f t="shared" si="9"/>
        <v>1201.2</v>
      </c>
      <c r="D9" s="4">
        <f t="shared" si="2"/>
        <v>1441.44</v>
      </c>
      <c r="E9" s="16">
        <f t="shared" si="3"/>
        <v>42500000</v>
      </c>
      <c r="F9" s="10">
        <f t="shared" si="4"/>
        <v>42458</v>
      </c>
      <c r="G9" s="10">
        <f t="shared" si="5"/>
        <v>35381</v>
      </c>
      <c r="H9" s="10">
        <f t="shared" si="6"/>
        <v>29484</v>
      </c>
      <c r="I9" s="4" t="e">
        <f>#REF!</f>
        <v>#REF!</v>
      </c>
      <c r="J9" s="4">
        <f t="shared" si="7"/>
        <v>10</v>
      </c>
      <c r="O9">
        <v>0</v>
      </c>
      <c r="P9">
        <f t="shared" si="8"/>
        <v>0</v>
      </c>
      <c r="Q9">
        <v>1001</v>
      </c>
      <c r="R9" s="2">
        <v>42500000</v>
      </c>
      <c r="S9" s="8">
        <v>10</v>
      </c>
      <c r="T9" s="8"/>
    </row>
    <row r="10" spans="1:20" x14ac:dyDescent="0.25">
      <c r="A10" s="4">
        <f t="shared" si="0"/>
        <v>0</v>
      </c>
      <c r="B10" s="4">
        <f t="shared" si="1"/>
        <v>1060</v>
      </c>
      <c r="C10" s="4">
        <f t="shared" si="9"/>
        <v>1272</v>
      </c>
      <c r="D10" s="4">
        <f t="shared" si="2"/>
        <v>1526.3999999999999</v>
      </c>
      <c r="E10" s="16">
        <f t="shared" si="3"/>
        <v>27572645</v>
      </c>
      <c r="F10" s="10">
        <f t="shared" si="4"/>
        <v>26012</v>
      </c>
      <c r="G10" s="10">
        <f t="shared" si="5"/>
        <v>21677</v>
      </c>
      <c r="H10" s="10">
        <f t="shared" si="6"/>
        <v>18064</v>
      </c>
      <c r="I10" s="4" t="e">
        <f>#REF!</f>
        <v>#REF!</v>
      </c>
      <c r="J10" s="4">
        <f t="shared" si="7"/>
        <v>10</v>
      </c>
      <c r="O10">
        <v>0</v>
      </c>
      <c r="P10">
        <f t="shared" si="8"/>
        <v>0</v>
      </c>
      <c r="Q10">
        <v>1060</v>
      </c>
      <c r="R10" s="2">
        <v>27572645</v>
      </c>
      <c r="S10" s="8">
        <v>10</v>
      </c>
      <c r="T10" s="8" t="s">
        <v>23</v>
      </c>
    </row>
    <row r="11" spans="1:20" x14ac:dyDescent="0.25">
      <c r="A11" s="4">
        <f t="shared" si="0"/>
        <v>0</v>
      </c>
      <c r="B11" s="4">
        <f t="shared" si="1"/>
        <v>1173</v>
      </c>
      <c r="C11" s="4">
        <f t="shared" si="9"/>
        <v>1407.6</v>
      </c>
      <c r="D11" s="4">
        <f t="shared" si="2"/>
        <v>1689.12</v>
      </c>
      <c r="E11" s="16">
        <f t="shared" si="3"/>
        <v>31900000</v>
      </c>
      <c r="F11" s="10">
        <f t="shared" si="4"/>
        <v>27195</v>
      </c>
      <c r="G11" s="10">
        <f t="shared" si="5"/>
        <v>22663</v>
      </c>
      <c r="H11" s="10">
        <f t="shared" si="6"/>
        <v>18886</v>
      </c>
      <c r="I11" s="4" t="e">
        <f>#REF!</f>
        <v>#REF!</v>
      </c>
      <c r="J11" s="4">
        <f t="shared" si="7"/>
        <v>17</v>
      </c>
      <c r="O11">
        <v>0</v>
      </c>
      <c r="P11">
        <f t="shared" si="8"/>
        <v>0</v>
      </c>
      <c r="Q11">
        <v>1173</v>
      </c>
      <c r="R11" s="2">
        <v>31900000</v>
      </c>
      <c r="S11" s="8">
        <v>17</v>
      </c>
      <c r="T11" s="8" t="s">
        <v>24</v>
      </c>
    </row>
    <row r="12" spans="1:20" x14ac:dyDescent="0.25">
      <c r="A12" s="4">
        <f t="shared" si="0"/>
        <v>0</v>
      </c>
      <c r="B12" s="4">
        <f t="shared" si="1"/>
        <v>1001</v>
      </c>
      <c r="C12" s="4">
        <f t="shared" si="9"/>
        <v>1201.2</v>
      </c>
      <c r="D12" s="4">
        <f t="shared" si="2"/>
        <v>1441.44</v>
      </c>
      <c r="E12" s="16">
        <f t="shared" si="3"/>
        <v>24769113</v>
      </c>
      <c r="F12" s="10">
        <f t="shared" si="4"/>
        <v>24744</v>
      </c>
      <c r="G12" s="10">
        <f t="shared" si="5"/>
        <v>20620</v>
      </c>
      <c r="H12" s="10">
        <f t="shared" si="6"/>
        <v>17184</v>
      </c>
      <c r="I12" s="4" t="e">
        <f>#REF!</f>
        <v>#REF!</v>
      </c>
      <c r="J12" s="4">
        <f t="shared" si="7"/>
        <v>15</v>
      </c>
      <c r="O12">
        <v>0</v>
      </c>
      <c r="P12">
        <f t="shared" si="8"/>
        <v>0</v>
      </c>
      <c r="Q12">
        <v>1001</v>
      </c>
      <c r="R12" s="2">
        <v>24769113</v>
      </c>
      <c r="S12" s="8">
        <v>15</v>
      </c>
      <c r="T12" s="8" t="s">
        <v>24</v>
      </c>
    </row>
    <row r="13" spans="1:20" x14ac:dyDescent="0.25">
      <c r="A13" s="4">
        <f t="shared" si="0"/>
        <v>0</v>
      </c>
      <c r="B13" s="4">
        <f t="shared" si="1"/>
        <v>785</v>
      </c>
      <c r="C13" s="4">
        <f t="shared" si="9"/>
        <v>942</v>
      </c>
      <c r="D13" s="4">
        <f t="shared" si="2"/>
        <v>1130.3999999999999</v>
      </c>
      <c r="E13" s="16">
        <f t="shared" si="3"/>
        <v>20023048</v>
      </c>
      <c r="F13" s="10">
        <f t="shared" si="4"/>
        <v>25507</v>
      </c>
      <c r="G13" s="10">
        <f t="shared" si="5"/>
        <v>21256</v>
      </c>
      <c r="H13" s="10">
        <f t="shared" si="6"/>
        <v>17713</v>
      </c>
      <c r="I13" s="4" t="e">
        <f>#REF!</f>
        <v>#REF!</v>
      </c>
      <c r="J13" s="4">
        <f t="shared" si="7"/>
        <v>6</v>
      </c>
      <c r="O13">
        <v>0</v>
      </c>
      <c r="P13">
        <f t="shared" ref="P13" si="10">O13/1.2</f>
        <v>0</v>
      </c>
      <c r="Q13">
        <v>785</v>
      </c>
      <c r="R13" s="2">
        <v>20023048</v>
      </c>
      <c r="S13" s="8">
        <v>6</v>
      </c>
      <c r="T13" s="8" t="s">
        <v>25</v>
      </c>
    </row>
    <row r="14" spans="1:20" x14ac:dyDescent="0.25">
      <c r="A14" s="4">
        <f t="shared" si="0"/>
        <v>0</v>
      </c>
      <c r="B14" s="4">
        <f t="shared" si="1"/>
        <v>764</v>
      </c>
      <c r="C14" s="4">
        <f t="shared" si="9"/>
        <v>916.8</v>
      </c>
      <c r="D14" s="4">
        <f t="shared" ref="D14:D21" si="11">C14*1.2</f>
        <v>1100.1599999999999</v>
      </c>
      <c r="E14" s="16">
        <f t="shared" ref="E14:E21" si="12">R14</f>
        <v>25800000</v>
      </c>
      <c r="F14" s="15">
        <f t="shared" ref="F14:F21" si="13">ROUND((E14/B14),0)</f>
        <v>33770</v>
      </c>
      <c r="G14" s="10">
        <f t="shared" ref="G14:G21" si="14">ROUND((E14/C14),0)</f>
        <v>28141</v>
      </c>
      <c r="H14" s="10">
        <f t="shared" ref="H14:H21" si="15">ROUND((E14/D14),0)</f>
        <v>23451</v>
      </c>
      <c r="I14" s="4" t="e">
        <f>#REF!</f>
        <v>#REF!</v>
      </c>
      <c r="J14" s="4">
        <f t="shared" ref="J14:J21" si="16">S14</f>
        <v>17</v>
      </c>
      <c r="O14">
        <v>0</v>
      </c>
      <c r="P14">
        <f t="shared" ref="P14:P21" si="17">O14/1.2</f>
        <v>0</v>
      </c>
      <c r="Q14">
        <v>764</v>
      </c>
      <c r="R14" s="2">
        <v>25800000</v>
      </c>
      <c r="S14" s="8">
        <v>17</v>
      </c>
      <c r="T14" s="8"/>
    </row>
    <row r="15" spans="1:20" x14ac:dyDescent="0.25">
      <c r="A15" s="4">
        <f t="shared" ref="A15:A20" si="18">N15</f>
        <v>0</v>
      </c>
      <c r="B15" s="4">
        <f t="shared" ref="B15:B20" si="19">Q15</f>
        <v>1173</v>
      </c>
      <c r="C15" s="4">
        <f t="shared" ref="C15:C20" si="20">B15*1.2</f>
        <v>1407.6</v>
      </c>
      <c r="D15" s="4">
        <f t="shared" ref="D15:D20" si="21">C15*1.2</f>
        <v>1689.12</v>
      </c>
      <c r="E15" s="16">
        <f t="shared" ref="E15:E20" si="22">R15</f>
        <v>36500000</v>
      </c>
      <c r="F15" s="10">
        <f t="shared" ref="F15:F20" si="23">ROUND((E15/B15),0)</f>
        <v>31117</v>
      </c>
      <c r="G15" s="10">
        <f t="shared" ref="G15:G20" si="24">ROUND((E15/C15),0)</f>
        <v>25931</v>
      </c>
      <c r="H15" s="10">
        <f t="shared" ref="H15:H20" si="25">ROUND((E15/D15),0)</f>
        <v>21609</v>
      </c>
      <c r="I15" s="4" t="e">
        <f>#REF!</f>
        <v>#REF!</v>
      </c>
      <c r="J15" s="4">
        <f t="shared" ref="J15:J20" si="26">S15</f>
        <v>22</v>
      </c>
      <c r="O15">
        <v>0</v>
      </c>
      <c r="P15">
        <f t="shared" ref="P15:P20" si="27">O15/1.2</f>
        <v>0</v>
      </c>
      <c r="Q15">
        <v>1173</v>
      </c>
      <c r="R15" s="2">
        <v>36500000</v>
      </c>
      <c r="S15" s="8">
        <v>22</v>
      </c>
      <c r="T15" s="8"/>
    </row>
    <row r="16" spans="1:20" x14ac:dyDescent="0.25">
      <c r="A16" s="4">
        <f t="shared" si="18"/>
        <v>0</v>
      </c>
      <c r="B16" s="4">
        <f t="shared" si="19"/>
        <v>1173</v>
      </c>
      <c r="C16" s="4">
        <f t="shared" si="20"/>
        <v>1407.6</v>
      </c>
      <c r="D16" s="4">
        <f t="shared" si="21"/>
        <v>1689.12</v>
      </c>
      <c r="E16" s="16">
        <f t="shared" si="22"/>
        <v>40000000</v>
      </c>
      <c r="F16" s="10">
        <f t="shared" si="23"/>
        <v>34101</v>
      </c>
      <c r="G16" s="10">
        <f t="shared" si="24"/>
        <v>28417</v>
      </c>
      <c r="H16" s="10">
        <f t="shared" si="25"/>
        <v>23681</v>
      </c>
      <c r="I16" s="4" t="e">
        <f>#REF!</f>
        <v>#REF!</v>
      </c>
      <c r="J16" s="4">
        <f t="shared" si="26"/>
        <v>14</v>
      </c>
      <c r="O16">
        <v>0</v>
      </c>
      <c r="P16">
        <f t="shared" si="27"/>
        <v>0</v>
      </c>
      <c r="Q16">
        <v>1173</v>
      </c>
      <c r="R16" s="2">
        <v>40000000</v>
      </c>
      <c r="S16" s="8">
        <v>14</v>
      </c>
      <c r="T16" s="8"/>
    </row>
    <row r="17" spans="1:24" x14ac:dyDescent="0.25">
      <c r="A17" s="4">
        <f t="shared" si="18"/>
        <v>0</v>
      </c>
      <c r="B17" s="4">
        <f t="shared" si="19"/>
        <v>0</v>
      </c>
      <c r="C17" s="4">
        <f t="shared" si="20"/>
        <v>0</v>
      </c>
      <c r="D17" s="4">
        <f t="shared" si="21"/>
        <v>0</v>
      </c>
      <c r="E17" s="16">
        <f t="shared" si="22"/>
        <v>0</v>
      </c>
      <c r="F17" s="10" t="e">
        <f t="shared" si="23"/>
        <v>#DIV/0!</v>
      </c>
      <c r="G17" s="10" t="e">
        <f t="shared" si="24"/>
        <v>#DIV/0!</v>
      </c>
      <c r="H17" s="10" t="e">
        <f t="shared" si="25"/>
        <v>#DIV/0!</v>
      </c>
      <c r="I17" s="4" t="e">
        <f>#REF!</f>
        <v>#REF!</v>
      </c>
      <c r="J17" s="4">
        <f t="shared" si="26"/>
        <v>0</v>
      </c>
      <c r="O17">
        <v>0</v>
      </c>
      <c r="P17">
        <f t="shared" si="27"/>
        <v>0</v>
      </c>
      <c r="Q17">
        <f t="shared" ref="Q17:Q20" si="28">P17/1.2</f>
        <v>0</v>
      </c>
      <c r="R17" s="2">
        <v>0</v>
      </c>
      <c r="S17" s="8"/>
      <c r="T17" s="8"/>
    </row>
    <row r="18" spans="1:24" x14ac:dyDescent="0.25">
      <c r="A18" s="4">
        <f t="shared" si="18"/>
        <v>0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16">
        <f t="shared" si="22"/>
        <v>0</v>
      </c>
      <c r="F18" s="10" t="e">
        <f t="shared" si="23"/>
        <v>#DIV/0!</v>
      </c>
      <c r="G18" s="10" t="e">
        <f t="shared" si="24"/>
        <v>#DIV/0!</v>
      </c>
      <c r="H18" s="10" t="e">
        <f t="shared" si="25"/>
        <v>#DIV/0!</v>
      </c>
      <c r="I18" s="4" t="e">
        <f>#REF!</f>
        <v>#REF!</v>
      </c>
      <c r="J18" s="4">
        <f t="shared" si="26"/>
        <v>0</v>
      </c>
      <c r="O18">
        <v>0</v>
      </c>
      <c r="P18">
        <f t="shared" si="27"/>
        <v>0</v>
      </c>
      <c r="Q18">
        <f t="shared" si="28"/>
        <v>0</v>
      </c>
      <c r="R18" s="2">
        <v>0</v>
      </c>
      <c r="S18" s="8"/>
      <c r="T18" s="8"/>
    </row>
    <row r="19" spans="1:24" x14ac:dyDescent="0.25">
      <c r="A19" s="4">
        <f t="shared" si="18"/>
        <v>0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16">
        <f t="shared" si="22"/>
        <v>0</v>
      </c>
      <c r="F19" s="10" t="e">
        <f t="shared" si="23"/>
        <v>#DIV/0!</v>
      </c>
      <c r="G19" s="10" t="e">
        <f t="shared" si="24"/>
        <v>#DIV/0!</v>
      </c>
      <c r="H19" s="10" t="e">
        <f t="shared" si="25"/>
        <v>#DIV/0!</v>
      </c>
      <c r="I19" s="4" t="e">
        <f>#REF!</f>
        <v>#REF!</v>
      </c>
      <c r="J19" s="4">
        <f t="shared" si="26"/>
        <v>0</v>
      </c>
      <c r="O19">
        <v>0</v>
      </c>
      <c r="P19">
        <f t="shared" si="27"/>
        <v>0</v>
      </c>
      <c r="Q19">
        <f t="shared" si="28"/>
        <v>0</v>
      </c>
      <c r="R19" s="2">
        <v>0</v>
      </c>
      <c r="S19" s="8"/>
      <c r="T19" s="8"/>
    </row>
    <row r="20" spans="1:24" x14ac:dyDescent="0.25">
      <c r="A20" s="4">
        <f t="shared" si="18"/>
        <v>0</v>
      </c>
      <c r="B20" s="4">
        <f t="shared" si="19"/>
        <v>0</v>
      </c>
      <c r="C20" s="4">
        <f t="shared" si="20"/>
        <v>0</v>
      </c>
      <c r="D20" s="4">
        <f t="shared" si="21"/>
        <v>0</v>
      </c>
      <c r="E20" s="16">
        <f t="shared" si="22"/>
        <v>0</v>
      </c>
      <c r="F20" s="10" t="e">
        <f t="shared" si="23"/>
        <v>#DIV/0!</v>
      </c>
      <c r="G20" s="10" t="e">
        <f t="shared" si="24"/>
        <v>#DIV/0!</v>
      </c>
      <c r="H20" s="10" t="e">
        <f t="shared" si="25"/>
        <v>#DIV/0!</v>
      </c>
      <c r="I20" s="4" t="e">
        <f>#REF!</f>
        <v>#REF!</v>
      </c>
      <c r="J20" s="4">
        <f t="shared" si="26"/>
        <v>0</v>
      </c>
      <c r="O20">
        <v>0</v>
      </c>
      <c r="P20">
        <f t="shared" si="27"/>
        <v>0</v>
      </c>
      <c r="Q20">
        <f t="shared" si="28"/>
        <v>0</v>
      </c>
      <c r="R20" s="2">
        <v>0</v>
      </c>
      <c r="S20" s="8"/>
      <c r="T20" s="8"/>
    </row>
    <row r="21" spans="1:24" x14ac:dyDescent="0.25">
      <c r="A21" s="4">
        <f t="shared" si="0"/>
        <v>0</v>
      </c>
      <c r="B21" s="4">
        <f t="shared" si="1"/>
        <v>0</v>
      </c>
      <c r="C21" s="4">
        <f t="shared" si="9"/>
        <v>0</v>
      </c>
      <c r="D21" s="4">
        <f t="shared" si="11"/>
        <v>0</v>
      </c>
      <c r="E21" s="16">
        <f t="shared" si="12"/>
        <v>0</v>
      </c>
      <c r="F21" s="10" t="e">
        <f t="shared" si="13"/>
        <v>#DIV/0!</v>
      </c>
      <c r="G21" s="10" t="e">
        <f t="shared" si="14"/>
        <v>#DIV/0!</v>
      </c>
      <c r="H21" s="10" t="e">
        <f t="shared" si="15"/>
        <v>#DIV/0!</v>
      </c>
      <c r="I21" s="4" t="e">
        <f>#REF!</f>
        <v>#REF!</v>
      </c>
      <c r="J21" s="4">
        <f t="shared" si="16"/>
        <v>0</v>
      </c>
      <c r="O21">
        <v>0</v>
      </c>
      <c r="P21">
        <f t="shared" si="17"/>
        <v>0</v>
      </c>
      <c r="Q21">
        <f t="shared" ref="Q21" si="29">P21/1.2</f>
        <v>0</v>
      </c>
      <c r="R21" s="2">
        <v>0</v>
      </c>
      <c r="S21" s="8"/>
      <c r="T21" s="8"/>
    </row>
    <row r="22" spans="1:24" x14ac:dyDescent="0.25">
      <c r="E22" s="8"/>
      <c r="F22" s="8"/>
      <c r="G22" s="8"/>
      <c r="H22" s="8"/>
    </row>
    <row r="24" spans="1:24" x14ac:dyDescent="0.25">
      <c r="H24" t="s">
        <v>21</v>
      </c>
    </row>
    <row r="25" spans="1:24" x14ac:dyDescent="0.25">
      <c r="H25" t="s">
        <v>13</v>
      </c>
      <c r="I25">
        <v>1060</v>
      </c>
      <c r="J25">
        <f>98.48*10.764</f>
        <v>1060.03872</v>
      </c>
    </row>
    <row r="26" spans="1:24" x14ac:dyDescent="0.25">
      <c r="H26" t="s">
        <v>14</v>
      </c>
      <c r="I26">
        <v>30000</v>
      </c>
      <c r="O26" t="s">
        <v>22</v>
      </c>
    </row>
    <row r="27" spans="1:24" x14ac:dyDescent="0.25">
      <c r="H27" t="s">
        <v>15</v>
      </c>
      <c r="I27">
        <f>I26*I25</f>
        <v>31800000</v>
      </c>
    </row>
    <row r="28" spans="1:24" x14ac:dyDescent="0.25">
      <c r="G28" s="6"/>
      <c r="H28" s="6"/>
      <c r="I28">
        <f>I27*90%</f>
        <v>28620000</v>
      </c>
    </row>
    <row r="29" spans="1:24" x14ac:dyDescent="0.25">
      <c r="Q29">
        <v>44800000</v>
      </c>
    </row>
    <row r="30" spans="1:24" x14ac:dyDescent="0.25">
      <c r="P30" s="11"/>
      <c r="Q30" s="11">
        <f>Q29/I25</f>
        <v>42264.150943396227</v>
      </c>
      <c r="R30" s="13"/>
      <c r="T30" s="11"/>
      <c r="U30" s="11"/>
      <c r="V30" s="11"/>
      <c r="W30" s="11"/>
      <c r="X30" s="11"/>
    </row>
    <row r="31" spans="1:24" x14ac:dyDescent="0.25">
      <c r="P31" s="11"/>
      <c r="Q31" s="14"/>
      <c r="R31" s="14"/>
      <c r="T31" s="14"/>
      <c r="U31" s="14"/>
      <c r="V31" s="11"/>
      <c r="W31" s="11"/>
      <c r="X31" s="11"/>
    </row>
    <row r="32" spans="1:24" x14ac:dyDescent="0.25">
      <c r="H32" t="s">
        <v>16</v>
      </c>
      <c r="P32" s="11"/>
      <c r="Q32" s="11"/>
      <c r="R32" s="11"/>
      <c r="T32" s="11"/>
      <c r="U32" s="11"/>
      <c r="V32" s="11"/>
      <c r="W32" s="11"/>
      <c r="X32" s="11"/>
    </row>
    <row r="33" spans="8:24" x14ac:dyDescent="0.25">
      <c r="H33" t="s">
        <v>17</v>
      </c>
      <c r="I33">
        <v>26500000</v>
      </c>
      <c r="J33">
        <f>I33*90%</f>
        <v>23850000</v>
      </c>
      <c r="P33" s="11"/>
      <c r="Q33" s="11"/>
      <c r="R33" s="11"/>
      <c r="T33" s="11"/>
      <c r="U33" s="11"/>
      <c r="V33" s="11"/>
      <c r="W33" s="11"/>
      <c r="X33" s="11"/>
    </row>
    <row r="34" spans="8:24" x14ac:dyDescent="0.25">
      <c r="H34" t="s">
        <v>18</v>
      </c>
      <c r="I34">
        <v>1590000</v>
      </c>
      <c r="P34" s="11"/>
      <c r="Q34" s="11"/>
      <c r="R34" s="12"/>
      <c r="T34" s="12"/>
      <c r="U34" s="12"/>
      <c r="V34" s="11"/>
      <c r="W34" s="11"/>
      <c r="X34" s="11"/>
    </row>
    <row r="35" spans="8:24" x14ac:dyDescent="0.25">
      <c r="H35" t="s">
        <v>19</v>
      </c>
      <c r="I35">
        <v>30000</v>
      </c>
      <c r="P35" s="11"/>
      <c r="Q35" s="11"/>
      <c r="R35" s="11"/>
      <c r="T35" s="11"/>
      <c r="U35" s="11"/>
      <c r="V35" s="11"/>
      <c r="W35" s="11"/>
      <c r="X35" s="11"/>
    </row>
    <row r="36" spans="8:24" x14ac:dyDescent="0.25">
      <c r="H36" t="s">
        <v>20</v>
      </c>
      <c r="I36">
        <f>SUM(I33:I35)</f>
        <v>28120000</v>
      </c>
      <c r="J36">
        <f>I36*1.1</f>
        <v>30932000.000000004</v>
      </c>
      <c r="P36" s="11"/>
      <c r="Q36" s="11"/>
      <c r="R36" s="11"/>
      <c r="T36" s="11"/>
      <c r="U36" s="11"/>
      <c r="V36" s="11"/>
      <c r="W36" s="11"/>
      <c r="X36" s="11"/>
    </row>
    <row r="37" spans="8:24" x14ac:dyDescent="0.25">
      <c r="P37" s="11"/>
      <c r="Q37" s="11"/>
      <c r="R37" s="11"/>
      <c r="T37" s="11"/>
      <c r="U37" s="11"/>
      <c r="V37" s="11"/>
      <c r="W37" s="11"/>
      <c r="X37" s="11"/>
    </row>
    <row r="38" spans="8:24" x14ac:dyDescent="0.25">
      <c r="P38" s="11"/>
      <c r="Q38" s="11"/>
      <c r="R38" s="11"/>
      <c r="S38" s="6"/>
      <c r="T38" s="11"/>
      <c r="U38" s="11"/>
      <c r="V38" s="11"/>
      <c r="W38" s="11"/>
      <c r="X38" s="11"/>
    </row>
    <row r="39" spans="8:24" x14ac:dyDescent="0.25">
      <c r="P39" s="11"/>
      <c r="Q39" s="11"/>
      <c r="R39" s="11"/>
      <c r="S39" s="6"/>
      <c r="T39" s="11"/>
      <c r="U39" s="11"/>
      <c r="V39" s="11"/>
      <c r="W39" s="11"/>
      <c r="X39" s="11"/>
    </row>
    <row r="40" spans="8:24" x14ac:dyDescent="0.25">
      <c r="Q40" s="11"/>
      <c r="R40" s="11"/>
    </row>
    <row r="41" spans="8:24" x14ac:dyDescent="0.25">
      <c r="Q41" s="11"/>
      <c r="R41" s="11"/>
      <c r="T41" s="6"/>
    </row>
    <row r="42" spans="8:24" x14ac:dyDescent="0.25">
      <c r="P42" s="11"/>
      <c r="Q42" s="11"/>
      <c r="R42" s="11"/>
      <c r="S42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A6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23016-25E4-4D4B-AA31-565078619C54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1A982-645E-4D7B-94DA-35C1AA0A9D0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8D91-D7E7-44E7-BE1C-D880D8AE399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2024-02-08T06:54:13Z</dcterms:modified>
</cp:coreProperties>
</file>