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Anrisa Estates\111A-B satyam\"/>
    </mc:Choice>
  </mc:AlternateContent>
  <xr:revisionPtr revIDLastSave="0" documentId="13_ncr:1_{BDCC63F0-EB3D-453B-BC4E-164FB251FD26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1" i="4" l="1"/>
  <c r="P11" i="4"/>
  <c r="J11" i="4"/>
  <c r="I11" i="4"/>
  <c r="E11" i="4"/>
  <c r="B11" i="4"/>
  <c r="C11" i="4" s="1"/>
  <c r="D11" i="4" s="1"/>
  <c r="A11" i="4"/>
  <c r="Q10" i="4"/>
  <c r="P10" i="4"/>
  <c r="J10" i="4"/>
  <c r="I10" i="4"/>
  <c r="E10" i="4"/>
  <c r="H10" i="4" s="1"/>
  <c r="B10" i="4"/>
  <c r="C10" i="4" s="1"/>
  <c r="D10" i="4" s="1"/>
  <c r="A10" i="4"/>
  <c r="Q9" i="4"/>
  <c r="P9" i="4"/>
  <c r="J9" i="4"/>
  <c r="I9" i="4"/>
  <c r="E9" i="4"/>
  <c r="B9" i="4"/>
  <c r="C9" i="4" s="1"/>
  <c r="D9" i="4" s="1"/>
  <c r="A9" i="4"/>
  <c r="Q8" i="4"/>
  <c r="P8" i="4"/>
  <c r="J8" i="4"/>
  <c r="I8" i="4"/>
  <c r="E8" i="4"/>
  <c r="B8" i="4"/>
  <c r="C8" i="4" s="1"/>
  <c r="D8" i="4" s="1"/>
  <c r="A8" i="4"/>
  <c r="Q7" i="4"/>
  <c r="J7" i="4"/>
  <c r="I7" i="4"/>
  <c r="E7" i="4"/>
  <c r="G7" i="4" s="1"/>
  <c r="B7" i="4"/>
  <c r="C7" i="4" s="1"/>
  <c r="D7" i="4" s="1"/>
  <c r="H7" i="4" s="1"/>
  <c r="A7" i="4"/>
  <c r="Q6" i="4"/>
  <c r="B6" i="4" s="1"/>
  <c r="C6" i="4" s="1"/>
  <c r="J6" i="4"/>
  <c r="I6" i="4"/>
  <c r="E6" i="4"/>
  <c r="A6" i="4"/>
  <c r="P5" i="4"/>
  <c r="J5" i="4"/>
  <c r="I5" i="4"/>
  <c r="E5" i="4"/>
  <c r="B5" i="4"/>
  <c r="C5" i="4" s="1"/>
  <c r="A5" i="4"/>
  <c r="P4" i="4"/>
  <c r="Q4" i="4" s="1"/>
  <c r="B4" i="4" s="1"/>
  <c r="J4" i="4"/>
  <c r="I4" i="4"/>
  <c r="E4" i="4"/>
  <c r="A4" i="4"/>
  <c r="Q3" i="4"/>
  <c r="J3" i="4"/>
  <c r="I3" i="4"/>
  <c r="E3" i="4"/>
  <c r="B3" i="4"/>
  <c r="C3" i="4" s="1"/>
  <c r="D3" i="4" s="1"/>
  <c r="A3" i="4"/>
  <c r="Q2" i="4"/>
  <c r="J2" i="4"/>
  <c r="I2" i="4"/>
  <c r="E2" i="4"/>
  <c r="G2" i="4" s="1"/>
  <c r="B2" i="4"/>
  <c r="C2" i="4" s="1"/>
  <c r="D2" i="4" s="1"/>
  <c r="H2" i="4" s="1"/>
  <c r="A2" i="4"/>
  <c r="D6" i="4" l="1"/>
  <c r="H6" i="4" s="1"/>
  <c r="G6" i="4"/>
  <c r="H9" i="4"/>
  <c r="H3" i="4"/>
  <c r="C4" i="4"/>
  <c r="F4" i="4"/>
  <c r="F6" i="4"/>
  <c r="H8" i="4"/>
  <c r="D5" i="4"/>
  <c r="H5" i="4" s="1"/>
  <c r="G5" i="4"/>
  <c r="H11" i="4"/>
  <c r="F9" i="4"/>
  <c r="F10" i="4"/>
  <c r="F11" i="4"/>
  <c r="F5" i="4"/>
  <c r="F3" i="4"/>
  <c r="G3" i="4"/>
  <c r="F7" i="4"/>
  <c r="G8" i="4"/>
  <c r="G9" i="4"/>
  <c r="G10" i="4"/>
  <c r="G11" i="4"/>
  <c r="F8" i="4"/>
  <c r="F2" i="4"/>
  <c r="O19" i="4"/>
  <c r="I29" i="4"/>
  <c r="E22" i="4"/>
  <c r="E21" i="4"/>
  <c r="E19" i="4"/>
  <c r="D4" i="4" l="1"/>
  <c r="H4" i="4" s="1"/>
  <c r="G4" i="4"/>
  <c r="H21" i="4"/>
  <c r="H29" i="4"/>
  <c r="J19" i="4"/>
  <c r="I19" i="4"/>
  <c r="Q12" i="4" l="1"/>
  <c r="P12" i="4"/>
  <c r="C13" i="4"/>
  <c r="C14" i="4"/>
  <c r="C15" i="4"/>
  <c r="P13" i="4" l="1"/>
  <c r="Q13" i="4" s="1"/>
  <c r="J13" i="4" l="1"/>
  <c r="I13" i="4"/>
  <c r="E13" i="4"/>
  <c r="J12" i="4"/>
  <c r="I12" i="4"/>
  <c r="E1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F12" i="4" l="1"/>
  <c r="B13" i="4"/>
  <c r="B14" i="4"/>
  <c r="B15" i="4"/>
  <c r="F14" i="4" l="1"/>
  <c r="F13" i="4"/>
  <c r="D12" i="4"/>
  <c r="H12" i="4" s="1"/>
  <c r="G12" i="4"/>
  <c r="D15" i="4"/>
  <c r="H15" i="4" s="1"/>
  <c r="G15" i="4"/>
  <c r="F15" i="4"/>
  <c r="D14" i="4"/>
  <c r="H14" i="4" s="1"/>
  <c r="G14" i="4"/>
  <c r="D13" i="4" l="1"/>
  <c r="H13" i="4" s="1"/>
  <c r="G13" i="4"/>
</calcChain>
</file>

<file path=xl/sharedStrings.xml><?xml version="1.0" encoding="utf-8"?>
<sst xmlns="http://schemas.openxmlformats.org/spreadsheetml/2006/main" count="29" uniqueCount="26">
  <si>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</si>
  <si>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</si>
  <si>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</si>
  <si>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</si>
  <si>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</si>
  <si>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</si>
  <si>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</si>
  <si>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</si>
  <si>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</si>
  <si>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</si>
  <si>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</si>
  <si>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</si>
  <si>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</si>
  <si>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bua</t>
  </si>
  <si>
    <t>av</t>
  </si>
  <si>
    <t>sd</t>
  </si>
  <si>
    <t>rd</t>
  </si>
  <si>
    <t>bv</t>
  </si>
  <si>
    <t>fmv</t>
  </si>
  <si>
    <t>Gala No. 111A &amp; B, 1st Floor, Satyam Ind. Estaet, Deonar, Govandi station road</t>
  </si>
  <si>
    <t>rate</t>
  </si>
  <si>
    <t>index - 07.02.2024</t>
  </si>
  <si>
    <t>mv</t>
  </si>
  <si>
    <t/>
  </si>
  <si>
    <t>07.02.24</t>
  </si>
  <si>
    <t>14.08.23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</si>
</sst>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0" fillId="0" borderId="0" xfId="0" quotePrefix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70AB65-FD3E-4121-AA10-BAE6D6F89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F056AAF-FDA4-4381-B7F2-6AFF00B24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D8271A-8B8C-4533-80F7-A85F4CC15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24</xdr:col>
      <xdr:colOff>154378</xdr:colOff>
      <xdr:row>45</xdr:row>
      <xdr:rowOff>39202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5026B3-9465-4331-B1B7-EFBCD78FF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4175178" cy="789732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28</xdr:col>
      <xdr:colOff>316581</xdr:colOff>
      <xdr:row>30</xdr:row>
      <xdr:rowOff>29297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D6F8B4-670F-484F-B251-177F13A5E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16166181" cy="51727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0</xdr:rowOff>
    </xdr:from>
    <xdr:to>
      <xdr:col>33</xdr:col>
      <xdr:colOff>383265</xdr:colOff>
      <xdr:row>27</xdr:row>
      <xdr:rowOff>76929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CD2EE0-1015-4588-AC1D-290E1C091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0"/>
          <a:ext cx="16232865" cy="52204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T21" sqref="T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1" si="0">N2</f>
        <v>0</v>
      </c>
      <c r="B2" s="4">
        <f t="shared" ref="B2:B11" si="1">Q2</f>
        <v>458.33333333333337</v>
      </c>
      <c r="C2" s="4">
        <f>B2*1.2</f>
        <v>550</v>
      </c>
      <c r="D2" s="4">
        <f t="shared" ref="D2:D11" si="2">C2*1.2</f>
        <v>660</v>
      </c>
      <c r="E2" s="17">
        <f t="shared" ref="E2:E11" si="3">R2</f>
        <v>7450000</v>
      </c>
      <c r="F2" s="10">
        <f t="shared" ref="F2:F11" si="4">ROUND((E2/B2),0)</f>
        <v>16255</v>
      </c>
      <c r="G2" s="10">
        <f t="shared" ref="G2:G11" si="5">ROUND((E2/C2),0)</f>
        <v>13545</v>
      </c>
      <c r="H2" s="10">
        <f t="shared" ref="H2:H11" si="6">ROUND((E2/D2),0)</f>
        <v>11288</v>
      </c>
      <c r="I2" s="4" t="e">
        <f>#REF!</f>
        <v>#REF!</v>
      </c>
      <c r="J2" s="4" t="str">
        <f t="shared" ref="J2:J11" si="7">S2</f>
        <v>07.02.24</v>
      </c>
      <c r="O2">
        <v>0</v>
      </c>
      <c r="P2">
        <v>550</v>
      </c>
      <c r="Q2">
        <f t="shared" ref="Q2:Q6" si="8">P2/1.2</f>
        <v>458.33333333333337</v>
      </c>
      <c r="R2" s="2">
        <v>7450000</v>
      </c>
      <c r="S2" s="8" t="s">
        <v>24</v>
      </c>
      <c r="T2" s="8"/>
    </row>
    <row r="3" spans="1:20" x14ac:dyDescent="0.25">
      <c r="A3" s="4">
        <f t="shared" si="0"/>
        <v>0</v>
      </c>
      <c r="B3" s="4">
        <f t="shared" si="1"/>
        <v>500</v>
      </c>
      <c r="C3" s="4">
        <f t="shared" ref="C3:C11" si="9">B3*1.2</f>
        <v>600</v>
      </c>
      <c r="D3" s="4">
        <f t="shared" si="2"/>
        <v>720</v>
      </c>
      <c r="E3" s="17">
        <f t="shared" si="3"/>
        <v>7600000</v>
      </c>
      <c r="F3" s="10">
        <f t="shared" si="4"/>
        <v>15200</v>
      </c>
      <c r="G3" s="15">
        <f t="shared" si="5"/>
        <v>12667</v>
      </c>
      <c r="H3" s="10">
        <f t="shared" si="6"/>
        <v>10556</v>
      </c>
      <c r="I3" s="4" t="e">
        <f>#REF!</f>
        <v>#REF!</v>
      </c>
      <c r="J3" s="4" t="str">
        <f t="shared" si="7"/>
        <v>14.08.23</v>
      </c>
      <c r="O3">
        <v>0</v>
      </c>
      <c r="P3">
        <v>600</v>
      </c>
      <c r="Q3">
        <f t="shared" si="8"/>
        <v>500</v>
      </c>
      <c r="R3" s="2">
        <v>7600000</v>
      </c>
      <c r="S3" s="8" t="s">
        <v>25</v>
      </c>
      <c r="T3" s="8"/>
    </row>
    <row r="4" spans="1:20" x14ac:dyDescent="0.25">
      <c r="A4" s="4">
        <f t="shared" si="0"/>
        <v>0</v>
      </c>
      <c r="B4" s="4">
        <f t="shared" si="1"/>
        <v>666.91949999999997</v>
      </c>
      <c r="C4" s="4">
        <f t="shared" si="9"/>
        <v>800.3033999999999</v>
      </c>
      <c r="D4" s="4">
        <f t="shared" si="2"/>
        <v>960.36407999999983</v>
      </c>
      <c r="E4" s="17">
        <f t="shared" si="3"/>
        <v>9200000</v>
      </c>
      <c r="F4" s="10">
        <f t="shared" si="4"/>
        <v>13795</v>
      </c>
      <c r="G4" s="10">
        <f t="shared" si="5"/>
        <v>11496</v>
      </c>
      <c r="H4" s="10">
        <f t="shared" si="6"/>
        <v>9580</v>
      </c>
      <c r="I4" s="4" t="e">
        <f>#REF!</f>
        <v>#REF!</v>
      </c>
      <c r="J4" s="4">
        <f t="shared" si="7"/>
        <v>0</v>
      </c>
      <c r="O4">
        <v>0</v>
      </c>
      <c r="P4">
        <f>74.35*10.764</f>
        <v>800.3033999999999</v>
      </c>
      <c r="Q4">
        <f t="shared" si="8"/>
        <v>666.91949999999997</v>
      </c>
      <c r="R4" s="2">
        <v>9200000</v>
      </c>
      <c r="S4" s="8"/>
      <c r="T4" s="8"/>
    </row>
    <row r="5" spans="1:20" x14ac:dyDescent="0.25">
      <c r="A5" s="4">
        <f t="shared" si="0"/>
        <v>0</v>
      </c>
      <c r="B5" s="4">
        <f t="shared" si="1"/>
        <v>3258</v>
      </c>
      <c r="C5" s="4">
        <f t="shared" si="9"/>
        <v>3909.6</v>
      </c>
      <c r="D5" s="4">
        <f t="shared" si="2"/>
        <v>4691.5199999999995</v>
      </c>
      <c r="E5" s="17">
        <f t="shared" si="3"/>
        <v>53100000</v>
      </c>
      <c r="F5" s="10">
        <f t="shared" si="4"/>
        <v>16298</v>
      </c>
      <c r="G5" s="10">
        <f t="shared" si="5"/>
        <v>13582</v>
      </c>
      <c r="H5" s="10">
        <f t="shared" si="6"/>
        <v>11318</v>
      </c>
      <c r="I5" s="4" t="e">
        <f>#REF!</f>
        <v>#REF!</v>
      </c>
      <c r="J5" s="4">
        <f t="shared" si="7"/>
        <v>0</v>
      </c>
      <c r="O5">
        <v>0</v>
      </c>
      <c r="P5">
        <f t="shared" ref="P5:P6" si="10">O5/1.2</f>
        <v>0</v>
      </c>
      <c r="Q5">
        <v>3258</v>
      </c>
      <c r="R5" s="2">
        <v>53100000</v>
      </c>
      <c r="S5" s="8"/>
      <c r="T5" s="8"/>
    </row>
    <row r="6" spans="1:20" x14ac:dyDescent="0.25">
      <c r="A6" s="4">
        <f t="shared" si="0"/>
        <v>0</v>
      </c>
      <c r="B6" s="4">
        <f t="shared" si="1"/>
        <v>895.83333333333337</v>
      </c>
      <c r="C6" s="4">
        <f t="shared" si="9"/>
        <v>1075</v>
      </c>
      <c r="D6" s="4">
        <f t="shared" si="2"/>
        <v>1290</v>
      </c>
      <c r="E6" s="17">
        <f t="shared" si="3"/>
        <v>19700000</v>
      </c>
      <c r="F6" s="10">
        <f t="shared" si="4"/>
        <v>21991</v>
      </c>
      <c r="G6" s="15">
        <f t="shared" si="5"/>
        <v>18326</v>
      </c>
      <c r="H6" s="10">
        <f t="shared" si="6"/>
        <v>15271</v>
      </c>
      <c r="I6" s="4" t="e">
        <f>#REF!</f>
        <v>#REF!</v>
      </c>
      <c r="J6" s="4">
        <f t="shared" si="7"/>
        <v>0</v>
      </c>
      <c r="O6">
        <v>0</v>
      </c>
      <c r="P6">
        <v>1075</v>
      </c>
      <c r="Q6">
        <f t="shared" ref="Q6:Q11" si="11">P6/1.2</f>
        <v>895.83333333333337</v>
      </c>
      <c r="R6" s="2">
        <v>19700000</v>
      </c>
      <c r="S6" s="8"/>
      <c r="T6" s="8"/>
    </row>
    <row r="7" spans="1:20" x14ac:dyDescent="0.25">
      <c r="A7" s="4">
        <f t="shared" si="0"/>
        <v>0</v>
      </c>
      <c r="B7" s="4">
        <f t="shared" si="1"/>
        <v>416.66666666666669</v>
      </c>
      <c r="C7" s="4">
        <f t="shared" si="9"/>
        <v>500</v>
      </c>
      <c r="D7" s="4">
        <f t="shared" si="2"/>
        <v>600</v>
      </c>
      <c r="E7" s="17">
        <f t="shared" si="3"/>
        <v>12500000</v>
      </c>
      <c r="F7" s="10">
        <f t="shared" si="4"/>
        <v>30000</v>
      </c>
      <c r="G7" s="15">
        <f t="shared" si="5"/>
        <v>25000</v>
      </c>
      <c r="H7" s="10">
        <f t="shared" si="6"/>
        <v>20833</v>
      </c>
      <c r="I7" s="4" t="e">
        <f>#REF!</f>
        <v>#REF!</v>
      </c>
      <c r="J7" s="4">
        <f t="shared" si="7"/>
        <v>0</v>
      </c>
      <c r="O7">
        <v>0</v>
      </c>
      <c r="P7">
        <v>500</v>
      </c>
      <c r="Q7">
        <f t="shared" si="11"/>
        <v>416.66666666666669</v>
      </c>
      <c r="R7" s="2">
        <v>12500000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17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ref="P8:P11" si="12">O8/1.2</f>
        <v>0</v>
      </c>
      <c r="Q8">
        <f t="shared" si="11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7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2"/>
        <v>0</v>
      </c>
      <c r="Q9">
        <f t="shared" si="11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7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2"/>
        <v>0</v>
      </c>
      <c r="Q10">
        <f t="shared" si="11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7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2"/>
        <v>0</v>
      </c>
      <c r="Q11">
        <f t="shared" si="11"/>
        <v>0</v>
      </c>
      <c r="R11" s="2">
        <v>0</v>
      </c>
      <c r="S11" s="8"/>
      <c r="T11" s="8"/>
    </row>
    <row r="12" spans="1:20" x14ac:dyDescent="0.25">
      <c r="A12" s="4">
        <f t="shared" ref="A2:A15" si="13">N12</f>
        <v>0</v>
      </c>
      <c r="B12" s="4">
        <f t="shared" ref="B2:B15" si="14">Q12</f>
        <v>0</v>
      </c>
      <c r="C12" s="4">
        <f t="shared" ref="C3:C15" si="15">B12*1.2</f>
        <v>0</v>
      </c>
      <c r="D12" s="4">
        <f t="shared" ref="D2:D13" si="16">C12*1.2</f>
        <v>0</v>
      </c>
      <c r="E12" s="5">
        <f t="shared" ref="E2:E13" si="17">R12</f>
        <v>0</v>
      </c>
      <c r="F12" s="10" t="e">
        <f t="shared" ref="F2:F13" si="18">ROUND((E12/B12),0)</f>
        <v>#DIV/0!</v>
      </c>
      <c r="G12" s="10" t="e">
        <f t="shared" ref="G2:G13" si="19">ROUND((E12/C12),0)</f>
        <v>#DIV/0!</v>
      </c>
      <c r="H12" s="10" t="e">
        <f t="shared" ref="H2:H13" si="20">ROUND((E12/D12),0)</f>
        <v>#DIV/0!</v>
      </c>
      <c r="I12" s="4" t="e">
        <f>#REF!</f>
        <v>#REF!</v>
      </c>
      <c r="J12" s="4">
        <f t="shared" ref="J2:J13" si="21">S12</f>
        <v>0</v>
      </c>
      <c r="O12">
        <v>0</v>
      </c>
      <c r="P12">
        <f t="shared" ref="P7:P12" si="22">O12/1.2</f>
        <v>0</v>
      </c>
      <c r="Q12">
        <f t="shared" ref="Q7:Q12" si="23">P12/1.2</f>
        <v>0</v>
      </c>
      <c r="R12" s="2">
        <v>0</v>
      </c>
      <c r="S12" s="8"/>
      <c r="T12" s="8"/>
    </row>
    <row r="13" spans="1:20" x14ac:dyDescent="0.25">
      <c r="A13" s="4">
        <f t="shared" si="13"/>
        <v>0</v>
      </c>
      <c r="B13" s="4">
        <f t="shared" si="14"/>
        <v>0</v>
      </c>
      <c r="C13" s="4">
        <f t="shared" si="15"/>
        <v>0</v>
      </c>
      <c r="D13" s="4">
        <f t="shared" si="16"/>
        <v>0</v>
      </c>
      <c r="E13" s="5">
        <f t="shared" si="17"/>
        <v>0</v>
      </c>
      <c r="F13" s="10" t="e">
        <f t="shared" si="18"/>
        <v>#DIV/0!</v>
      </c>
      <c r="G13" s="10" t="e">
        <f t="shared" si="19"/>
        <v>#DIV/0!</v>
      </c>
      <c r="H13" s="10" t="e">
        <f t="shared" si="20"/>
        <v>#DIV/0!</v>
      </c>
      <c r="I13" s="4" t="e">
        <f>#REF!</f>
        <v>#REF!</v>
      </c>
      <c r="J13" s="4">
        <f t="shared" si="21"/>
        <v>0</v>
      </c>
      <c r="O13">
        <v>0</v>
      </c>
      <c r="P13">
        <f t="shared" ref="P13" si="24">O13/1.2</f>
        <v>0</v>
      </c>
      <c r="Q13">
        <f t="shared" ref="Q13" si="25">P13/1.2</f>
        <v>0</v>
      </c>
      <c r="R13" s="2">
        <v>0</v>
      </c>
      <c r="S13" s="8"/>
      <c r="T13" s="8"/>
    </row>
    <row r="14" spans="1:20" x14ac:dyDescent="0.25">
      <c r="A14" s="4">
        <f t="shared" si="13"/>
        <v>0</v>
      </c>
      <c r="B14" s="4">
        <f t="shared" si="14"/>
        <v>0</v>
      </c>
      <c r="C14" s="4">
        <f t="shared" si="15"/>
        <v>0</v>
      </c>
      <c r="D14" s="4">
        <f t="shared" ref="D14:D15" si="26">C14*1.2</f>
        <v>0</v>
      </c>
      <c r="E14" s="5">
        <f t="shared" ref="E14:E15" si="27">R14</f>
        <v>0</v>
      </c>
      <c r="F14" s="10" t="e">
        <f t="shared" ref="F14:F15" si="28">ROUND((E14/B14),0)</f>
        <v>#DIV/0!</v>
      </c>
      <c r="G14" s="10" t="e">
        <f t="shared" ref="G14:G15" si="29">ROUND((E14/C14),0)</f>
        <v>#DIV/0!</v>
      </c>
      <c r="H14" s="4" t="e">
        <f t="shared" ref="H14:H15" si="30">ROUND((E14/D14),0)</f>
        <v>#DIV/0!</v>
      </c>
      <c r="I14" s="4" t="e">
        <f>#REF!</f>
        <v>#REF!</v>
      </c>
      <c r="J14" s="4">
        <f t="shared" ref="J14:J15" si="31">S14</f>
        <v>0</v>
      </c>
      <c r="O14">
        <v>0</v>
      </c>
      <c r="P14">
        <f t="shared" ref="P14:P15" si="32">O14/1.2</f>
        <v>0</v>
      </c>
      <c r="Q14">
        <f t="shared" ref="Q14:Q15" si="33">P14/1.2</f>
        <v>0</v>
      </c>
      <c r="R14" s="2">
        <v>0</v>
      </c>
      <c r="S14" s="8"/>
      <c r="T14" s="8"/>
    </row>
    <row r="15" spans="1:20" x14ac:dyDescent="0.25">
      <c r="A15" s="4">
        <f t="shared" si="13"/>
        <v>0</v>
      </c>
      <c r="B15" s="4">
        <f t="shared" si="14"/>
        <v>0</v>
      </c>
      <c r="C15" s="4">
        <f t="shared" si="15"/>
        <v>0</v>
      </c>
      <c r="D15" s="4">
        <f t="shared" si="26"/>
        <v>0</v>
      </c>
      <c r="E15" s="5">
        <f t="shared" si="27"/>
        <v>0</v>
      </c>
      <c r="F15" s="10" t="e">
        <f t="shared" si="28"/>
        <v>#DIV/0!</v>
      </c>
      <c r="G15" s="4" t="e">
        <f t="shared" si="29"/>
        <v>#DIV/0!</v>
      </c>
      <c r="H15" s="4" t="e">
        <f t="shared" si="30"/>
        <v>#DIV/0!</v>
      </c>
      <c r="I15" s="4" t="e">
        <f>#REF!</f>
        <v>#REF!</v>
      </c>
      <c r="J15" s="4">
        <f t="shared" si="31"/>
        <v>0</v>
      </c>
      <c r="O15">
        <v>0</v>
      </c>
      <c r="P15">
        <f t="shared" si="32"/>
        <v>0</v>
      </c>
      <c r="Q15">
        <f t="shared" si="33"/>
        <v>0</v>
      </c>
      <c r="R15" s="2">
        <v>0</v>
      </c>
      <c r="S15" s="8"/>
      <c r="T15" s="8"/>
    </row>
    <row r="18" spans="5:24" x14ac:dyDescent="0.25">
      <c r="G18" t="s">
        <v>19</v>
      </c>
    </row>
    <row r="19" spans="5:24" x14ac:dyDescent="0.25">
      <c r="E19">
        <f>H19/1.2</f>
        <v>1117.5</v>
      </c>
      <c r="G19" t="s">
        <v>13</v>
      </c>
      <c r="H19">
        <v>1341</v>
      </c>
      <c r="I19">
        <f>62.3*2</f>
        <v>124.6</v>
      </c>
      <c r="J19">
        <f>I19*10.764</f>
        <v>1341.1943999999999</v>
      </c>
      <c r="O19">
        <f>62.3*10.764</f>
        <v>670.59719999999993</v>
      </c>
    </row>
    <row r="20" spans="5:24" x14ac:dyDescent="0.25">
      <c r="E20">
        <v>25000</v>
      </c>
      <c r="G20" t="s">
        <v>20</v>
      </c>
      <c r="H20">
        <v>15000</v>
      </c>
    </row>
    <row r="21" spans="5:24" x14ac:dyDescent="0.25">
      <c r="E21">
        <f>E20*E19</f>
        <v>27937500</v>
      </c>
      <c r="G21" t="s">
        <v>18</v>
      </c>
      <c r="H21">
        <f>H20*H19</f>
        <v>20115000</v>
      </c>
    </row>
    <row r="22" spans="5:24" x14ac:dyDescent="0.25">
      <c r="E22">
        <f>E21/H19</f>
        <v>20833.333333333332</v>
      </c>
      <c r="G22" s="6"/>
      <c r="H22" s="6"/>
    </row>
    <row r="24" spans="5:24" x14ac:dyDescent="0.25">
      <c r="P24" s="11"/>
      <c r="Q24" s="11"/>
      <c r="R24" s="13"/>
      <c r="T24" s="11"/>
      <c r="U24" s="11"/>
      <c r="V24" s="11"/>
      <c r="W24" s="11"/>
      <c r="X24" s="11"/>
    </row>
    <row r="25" spans="5:24" x14ac:dyDescent="0.25">
      <c r="G25" t="s">
        <v>21</v>
      </c>
      <c r="P25" s="11"/>
      <c r="Q25" s="14"/>
      <c r="R25" s="14"/>
      <c r="T25" s="14"/>
      <c r="U25" s="14"/>
      <c r="V25" s="11"/>
      <c r="W25" s="11"/>
      <c r="X25" s="11"/>
    </row>
    <row r="26" spans="5:24" x14ac:dyDescent="0.25">
      <c r="G26" t="s">
        <v>14</v>
      </c>
      <c r="H26">
        <v>18050000</v>
      </c>
      <c r="P26" s="11"/>
      <c r="Q26" s="11"/>
      <c r="R26" s="11"/>
      <c r="T26" s="11"/>
      <c r="U26" s="11"/>
      <c r="V26" s="11"/>
      <c r="W26" s="11"/>
      <c r="X26" s="11"/>
    </row>
    <row r="27" spans="5:24" x14ac:dyDescent="0.25">
      <c r="G27" t="s">
        <v>15</v>
      </c>
      <c r="H27">
        <v>1121300</v>
      </c>
      <c r="P27" s="11"/>
      <c r="Q27" s="11"/>
      <c r="R27" s="11"/>
      <c r="T27" s="11"/>
      <c r="U27" s="11"/>
      <c r="V27" s="11"/>
      <c r="W27" s="11"/>
      <c r="X27" s="11"/>
    </row>
    <row r="28" spans="5:24" x14ac:dyDescent="0.25">
      <c r="G28" t="s">
        <v>16</v>
      </c>
      <c r="H28">
        <v>30000</v>
      </c>
      <c r="P28" s="11"/>
      <c r="Q28" s="11"/>
      <c r="R28" s="12"/>
      <c r="T28" s="12"/>
      <c r="U28" s="12"/>
      <c r="V28" s="11"/>
      <c r="W28" s="11"/>
      <c r="X28" s="11"/>
    </row>
    <row r="29" spans="5:24" x14ac:dyDescent="0.25">
      <c r="G29" t="s">
        <v>17</v>
      </c>
      <c r="H29">
        <f>SUM(H26:H28)</f>
        <v>19201300</v>
      </c>
      <c r="I29">
        <f>H29/1341</f>
        <v>14318.642803877703</v>
      </c>
      <c r="P29" s="11"/>
      <c r="Q29" s="11"/>
      <c r="R29" s="11"/>
      <c r="T29" s="11"/>
      <c r="U29" s="11"/>
      <c r="V29" s="11"/>
      <c r="W29" s="11"/>
      <c r="X29" s="11"/>
    </row>
    <row r="30" spans="5:24" x14ac:dyDescent="0.25"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G31" t="s">
        <v>22</v>
      </c>
      <c r="H31">
        <v>18687508</v>
      </c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G32" s="16" t="s">
        <v>23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="85" zoomScaleNormal="85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3" sqref="B3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C4" sqref="C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H1" sqref="H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2024-02-13T04:45:54Z</dcterms:modified>
</cp:coreProperties>
</file>