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nrisa Estates\107A satyam\"/>
    </mc:Choice>
  </mc:AlternateContent>
  <xr:revisionPtr revIDLastSave="0" documentId="13_ncr:1_{417BC1F1-B1C1-4F06-8F37-7BF94D9929A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6" i="4" l="1"/>
  <c r="N27" i="4" l="1"/>
  <c r="O19" i="4" l="1"/>
  <c r="E19" i="4"/>
  <c r="E21" i="4" s="1"/>
  <c r="E22" i="4" s="1"/>
  <c r="P4" i="4" l="1"/>
  <c r="Q4" i="4" s="1"/>
  <c r="H21" i="4"/>
  <c r="H29" i="4"/>
  <c r="I29" i="4" s="1"/>
  <c r="J19" i="4"/>
  <c r="I19" i="4"/>
  <c r="P5" i="4"/>
  <c r="Q3" i="4"/>
  <c r="Q2" i="4"/>
  <c r="Q12" i="4" l="1"/>
  <c r="P12" i="4"/>
  <c r="P11" i="4"/>
  <c r="Q11" i="4" s="1"/>
  <c r="Q10" i="4"/>
  <c r="P10" i="4"/>
  <c r="P9" i="4"/>
  <c r="Q9" i="4" s="1"/>
  <c r="Q8" i="4"/>
  <c r="P8" i="4"/>
  <c r="Q7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<sst xmlns="http://schemas.openxmlformats.org/spreadsheetml/2006/main" count="32" uniqueCount="29">
  <si>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</si>
  <si>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</si>
  <si>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</si>
  <si>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</si>
  <si>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</si>
  <si>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</si>
  <si>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</si>
  <si>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</si>
  <si>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</si>
  <si>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</si>
  <si>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</si>
  <si>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</si>
  <si>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</si>
  <si>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</si>
  <si>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av</t>
  </si>
  <si>
    <t>sd</t>
  </si>
  <si>
    <t>rd</t>
  </si>
  <si>
    <t>bv</t>
  </si>
  <si>
    <t>fmv</t>
  </si>
  <si>
    <t>rate</t>
  </si>
  <si>
    <t>index - 07.02.2024</t>
  </si>
  <si>
    <t>mv</t>
  </si>
  <si>
    <t/>
  </si>
  <si>
    <t>07.02.24</t>
  </si>
  <si>
    <t>14.08.23</t>
  </si>
  <si>
    <t>Gala No. 107B, 1st Floor, Satyam Ind. Estaet, Deonar, Govandi station road</t>
  </si>
  <si>
    <t>12000 to 15000/- on bua</t>
  </si>
  <si>
    <t>YOC - 45 to 50 years apporx</t>
  </si>
  <si>
    <t xml:space="preserve">yoc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</si>
</sst>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70AB65-FD3E-4121-AA10-BAE6D6F89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056AAF-FDA4-4381-B7F2-6AFF00B24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D8271A-8B8C-4533-80F7-A85F4CC1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24</xdr:col>
      <xdr:colOff>154378</xdr:colOff>
      <xdr:row>45</xdr:row>
      <xdr:rowOff>39202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5026B3-9465-4331-B1B7-EFBCD78FF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4175178" cy="78973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478529</xdr:colOff>
      <xdr:row>28</xdr:row>
      <xdr:rowOff>143613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ABD22D-CA60-4065-8258-1C6D9D6F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328129" cy="52871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383265</xdr:colOff>
      <xdr:row>27</xdr:row>
      <xdr:rowOff>76929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9B24B0-70FB-4769-A1D6-2A3A05CB3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232865" cy="5220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8" sqref="P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458.33333333333337</v>
      </c>
      <c r="C2" s="4">
        <f>B2*1.2</f>
        <v>550</v>
      </c>
      <c r="D2" s="4">
        <f t="shared" ref="D2:D13" si="2">C2*1.2</f>
        <v>660</v>
      </c>
      <c r="E2" s="5">
        <f t="shared" ref="E2:E13" si="3">R2</f>
        <v>7450000</v>
      </c>
      <c r="F2" s="10">
        <f t="shared" ref="F2:F13" si="4">ROUND((E2/B2),0)</f>
        <v>16255</v>
      </c>
      <c r="G2" s="10">
        <f t="shared" ref="G2:G13" si="5">ROUND((E2/C2),0)</f>
        <v>13545</v>
      </c>
      <c r="H2" s="10">
        <f t="shared" ref="H2:H13" si="6">ROUND((E2/D2),0)</f>
        <v>11288</v>
      </c>
      <c r="I2" s="4" t="e">
        <f>#REF!</f>
        <v>#REF!</v>
      </c>
      <c r="J2" s="4" t="str">
        <f t="shared" ref="J2:J13" si="7">S2</f>
        <v>07.02.24</v>
      </c>
      <c r="O2">
        <v>0</v>
      </c>
      <c r="P2">
        <v>550</v>
      </c>
      <c r="Q2">
        <f t="shared" ref="Q2:Q6" si="8">P2/1.2</f>
        <v>458.33333333333337</v>
      </c>
      <c r="R2" s="2">
        <v>7450000</v>
      </c>
      <c r="S2" s="8" t="s">
        <v>23</v>
      </c>
      <c r="T2" s="8"/>
    </row>
    <row r="3" spans="1:20" x14ac:dyDescent="0.25">
      <c r="A3" s="4">
        <f t="shared" si="0"/>
        <v>0</v>
      </c>
      <c r="B3" s="4">
        <f t="shared" si="1"/>
        <v>500</v>
      </c>
      <c r="C3" s="4">
        <f t="shared" ref="C3:C15" si="9">B3*1.2</f>
        <v>600</v>
      </c>
      <c r="D3" s="4">
        <f t="shared" si="2"/>
        <v>720</v>
      </c>
      <c r="E3" s="5">
        <f t="shared" si="3"/>
        <v>7600000</v>
      </c>
      <c r="F3" s="10">
        <f t="shared" si="4"/>
        <v>15200</v>
      </c>
      <c r="G3" s="10">
        <f t="shared" si="5"/>
        <v>12667</v>
      </c>
      <c r="H3" s="10">
        <f t="shared" si="6"/>
        <v>10556</v>
      </c>
      <c r="I3" s="4" t="e">
        <f>#REF!</f>
        <v>#REF!</v>
      </c>
      <c r="J3" s="4" t="str">
        <f t="shared" si="7"/>
        <v>14.08.23</v>
      </c>
      <c r="O3">
        <v>0</v>
      </c>
      <c r="P3">
        <v>600</v>
      </c>
      <c r="Q3">
        <f t="shared" si="8"/>
        <v>500</v>
      </c>
      <c r="R3" s="2">
        <v>7600000</v>
      </c>
      <c r="S3" s="8" t="s">
        <v>24</v>
      </c>
      <c r="T3" s="8"/>
    </row>
    <row r="4" spans="1:20" x14ac:dyDescent="0.25">
      <c r="A4" s="4">
        <f t="shared" si="0"/>
        <v>0</v>
      </c>
      <c r="B4" s="4">
        <f t="shared" si="1"/>
        <v>666.91949999999997</v>
      </c>
      <c r="C4" s="4">
        <f t="shared" si="9"/>
        <v>800.3033999999999</v>
      </c>
      <c r="D4" s="4">
        <f t="shared" si="2"/>
        <v>960.36407999999983</v>
      </c>
      <c r="E4" s="5">
        <f t="shared" si="3"/>
        <v>9200000</v>
      </c>
      <c r="F4" s="10">
        <f t="shared" si="4"/>
        <v>13795</v>
      </c>
      <c r="G4" s="10">
        <f t="shared" si="5"/>
        <v>11496</v>
      </c>
      <c r="H4" s="10">
        <f t="shared" si="6"/>
        <v>9580</v>
      </c>
      <c r="I4" s="4" t="e">
        <f>#REF!</f>
        <v>#REF!</v>
      </c>
      <c r="J4" s="4">
        <f t="shared" si="7"/>
        <v>0</v>
      </c>
      <c r="O4">
        <v>0</v>
      </c>
      <c r="P4">
        <f>74.35*10.764</f>
        <v>800.3033999999999</v>
      </c>
      <c r="Q4">
        <f t="shared" si="8"/>
        <v>666.91949999999997</v>
      </c>
      <c r="R4" s="2">
        <v>9200000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3258</v>
      </c>
      <c r="C5" s="4">
        <f t="shared" si="9"/>
        <v>3909.6</v>
      </c>
      <c r="D5" s="4">
        <f t="shared" si="2"/>
        <v>4691.5199999999995</v>
      </c>
      <c r="E5" s="5">
        <f t="shared" si="3"/>
        <v>53100000</v>
      </c>
      <c r="F5" s="15">
        <f t="shared" si="4"/>
        <v>16298</v>
      </c>
      <c r="G5" s="15">
        <f t="shared" si="5"/>
        <v>13582</v>
      </c>
      <c r="H5" s="10">
        <f t="shared" si="6"/>
        <v>11318</v>
      </c>
      <c r="I5" s="4" t="e">
        <f>#REF!</f>
        <v>#REF!</v>
      </c>
      <c r="J5" s="4">
        <f t="shared" si="7"/>
        <v>0</v>
      </c>
      <c r="O5">
        <v>0</v>
      </c>
      <c r="P5">
        <f t="shared" ref="P5:P6" si="10">O5/1.2</f>
        <v>0</v>
      </c>
      <c r="Q5">
        <v>3258</v>
      </c>
      <c r="R5" s="2">
        <v>53100000</v>
      </c>
      <c r="S5" s="8"/>
      <c r="T5" s="8"/>
    </row>
    <row r="6" spans="1:20" x14ac:dyDescent="0.25">
      <c r="A6" s="4">
        <f t="shared" si="0"/>
        <v>0</v>
      </c>
      <c r="B6" s="4">
        <f t="shared" si="1"/>
        <v>895.83333333333337</v>
      </c>
      <c r="C6" s="4">
        <f t="shared" si="9"/>
        <v>1075</v>
      </c>
      <c r="D6" s="4">
        <f t="shared" si="2"/>
        <v>1290</v>
      </c>
      <c r="E6" s="5">
        <f t="shared" si="3"/>
        <v>19700000</v>
      </c>
      <c r="F6" s="15">
        <f t="shared" si="4"/>
        <v>21991</v>
      </c>
      <c r="G6" s="15">
        <f t="shared" si="5"/>
        <v>18326</v>
      </c>
      <c r="H6" s="10">
        <f t="shared" si="6"/>
        <v>15271</v>
      </c>
      <c r="I6" s="4" t="e">
        <f>#REF!</f>
        <v>#REF!</v>
      </c>
      <c r="J6" s="4">
        <f t="shared" si="7"/>
        <v>0</v>
      </c>
      <c r="O6">
        <v>0</v>
      </c>
      <c r="P6">
        <v>1075</v>
      </c>
      <c r="Q6">
        <f t="shared" ref="Q6:Q12" si="11">P6/1.2</f>
        <v>895.83333333333337</v>
      </c>
      <c r="R6" s="2">
        <v>19700000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416.66666666666669</v>
      </c>
      <c r="C7" s="4">
        <f t="shared" si="9"/>
        <v>500</v>
      </c>
      <c r="D7" s="4">
        <f t="shared" si="2"/>
        <v>600</v>
      </c>
      <c r="E7" s="5">
        <f t="shared" si="3"/>
        <v>12500000</v>
      </c>
      <c r="F7" s="10">
        <f t="shared" si="4"/>
        <v>30000</v>
      </c>
      <c r="G7" s="10">
        <f t="shared" si="5"/>
        <v>25000</v>
      </c>
      <c r="H7" s="10">
        <f t="shared" si="6"/>
        <v>20833</v>
      </c>
      <c r="I7" s="4" t="e">
        <f>#REF!</f>
        <v>#REF!</v>
      </c>
      <c r="J7" s="4">
        <f t="shared" si="7"/>
        <v>0</v>
      </c>
      <c r="O7">
        <v>0</v>
      </c>
      <c r="P7">
        <v>500</v>
      </c>
      <c r="Q7">
        <f t="shared" si="11"/>
        <v>416.66666666666669</v>
      </c>
      <c r="R7" s="2">
        <v>12500000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ref="P7:P12" si="12">O8/1.2</f>
        <v>0</v>
      </c>
      <c r="Q8">
        <f t="shared" si="11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2"/>
        <v>0</v>
      </c>
      <c r="Q9">
        <f t="shared" si="11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2"/>
        <v>0</v>
      </c>
      <c r="Q10">
        <f t="shared" si="11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>
        <f t="shared" si="11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8" spans="5:24" x14ac:dyDescent="0.25">
      <c r="G18" t="s">
        <v>25</v>
      </c>
    </row>
    <row r="19" spans="5:24" x14ac:dyDescent="0.25">
      <c r="E19">
        <f>H19/1.2</f>
        <v>458.33333333333337</v>
      </c>
      <c r="G19" t="s">
        <v>13</v>
      </c>
      <c r="H19">
        <v>550</v>
      </c>
      <c r="I19">
        <f>62.3*2</f>
        <v>124.6</v>
      </c>
      <c r="J19">
        <f>I19*10.764</f>
        <v>1341.1943999999999</v>
      </c>
      <c r="O19">
        <f>62.3*10.764</f>
        <v>670.59719999999993</v>
      </c>
    </row>
    <row r="20" spans="5:24" x14ac:dyDescent="0.25">
      <c r="E20">
        <v>25000</v>
      </c>
      <c r="G20" t="s">
        <v>19</v>
      </c>
      <c r="H20">
        <v>15000</v>
      </c>
    </row>
    <row r="21" spans="5:24" x14ac:dyDescent="0.25">
      <c r="E21">
        <f>E20*E19</f>
        <v>11458333.333333334</v>
      </c>
      <c r="G21" t="s">
        <v>18</v>
      </c>
      <c r="H21">
        <f>H20*H19</f>
        <v>8250000</v>
      </c>
    </row>
    <row r="22" spans="5:24" x14ac:dyDescent="0.25">
      <c r="E22">
        <f>E21/H19</f>
        <v>20833.333333333336</v>
      </c>
      <c r="G22" s="6"/>
      <c r="H22" s="6"/>
    </row>
    <row r="24" spans="5:24" x14ac:dyDescent="0.25"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G25" t="s">
        <v>20</v>
      </c>
      <c r="J25" t="s">
        <v>26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G26" t="s">
        <v>14</v>
      </c>
      <c r="H26">
        <v>7450000</v>
      </c>
      <c r="J26" t="s">
        <v>27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G27" t="s">
        <v>15</v>
      </c>
      <c r="H27">
        <v>460000</v>
      </c>
      <c r="J27" t="s">
        <v>28</v>
      </c>
      <c r="N27">
        <f>2024-45</f>
        <v>1979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G28" t="s">
        <v>16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G29" t="s">
        <v>17</v>
      </c>
      <c r="H29">
        <f>SUM(H26:H28)</f>
        <v>7940000</v>
      </c>
      <c r="I29">
        <f>H29/1341</f>
        <v>5920.9545115585388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G31" t="s">
        <v>21</v>
      </c>
      <c r="H31">
        <v>7399859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G32" s="16" t="s">
        <v>22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85" zoomScaleNormal="85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3" sqref="B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2024-02-13T04:38:25Z</dcterms:modified>
</cp:coreProperties>
</file>