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Arvind Kumar Jain Shri. Nandlal Ji jain, Senior Dewas\"/>
    </mc:Choice>
  </mc:AlternateContent>
  <xr:revisionPtr revIDLastSave="0" documentId="13_ncr:1_{D9481EF5-F10C-40AA-ADE8-B903E31D05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  <sheet name="Sheet1" sheetId="3" r:id="rId2"/>
  </sheets>
  <calcPr calcId="191029"/>
</workbook>
</file>

<file path=xl/calcChain.xml><?xml version="1.0" encoding="utf-8"?>
<calcChain xmlns="http://schemas.openxmlformats.org/spreadsheetml/2006/main">
  <c r="C31" i="2" l="1"/>
  <c r="I3" i="2"/>
  <c r="K2" i="2" s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2" i="2" l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<sst xmlns="http://schemas.openxmlformats.org/spreadsheetml/2006/main" count="65" uniqueCount="52">
  <si>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</si>
  <si>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</si>
  <si>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</si>
  <si>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</si>
  <si>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</si>
  <si>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</si>
  <si>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</si>
  <si>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</si>
  <si>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</si>
  <si>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</si>
  <si>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</si>
  <si>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</si>
  <si>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</si>
  <si>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</si>
  <si>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</si>
  <si>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</si>
  <si>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</si>
  <si>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</si>
  <si>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</si>
  <si>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</si>
  <si>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</si>
  <si>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</si>
  <si>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</si>
  <si>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</si>
  <si>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</si>
  <si>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</si>
  <si>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</si>
  <si>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</si>
  <si>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</si>
  <si>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</si>
  <si>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</si>
  <si>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</si>
  <si>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</si>
  <si>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</si>
  <si>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</si>
  <si>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</si>
  <si>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</si>
  <si>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</si>
  <si>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</si>
  <si>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</si>
  <si>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</si>
  <si>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</si>
  <si>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</si>
  <si>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</si>
  <si>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</si>
  <si>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Calculation Sheet As per Sanction Map</t>
  </si>
  <si>
    <t>Area in Sq.  M.</t>
  </si>
  <si>
    <t>Area in Sq. Ft.</t>
  </si>
  <si>
    <t>Plot Area</t>
  </si>
  <si>
    <t>Exis. Ground Floor</t>
  </si>
  <si>
    <t>Proposed Ground Floor</t>
  </si>
  <si>
    <t>Total Built – Up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</si>
</sst>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b/>
      <sz val="11"/>
      <color rgb="FF000000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2" fontId="9" fillId="0" borderId="1" xfId="0" applyNumberFormat="1" applyFont="1" applyBorder="1"/>
    <xf numFmtId="0" fontId="8" fillId="0" borderId="6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  <xf numFmtId="3" fontId="9" fillId="0" borderId="0" xfId="0" applyNumberFormat="1" applyFont="1"/>
    <xf numFmtId="165" fontId="8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13</xdr:row>
      <xdr:rowOff>0</xdr:rowOff>
    </xdr:from>
    <xdr:to>
      <xdr:col>29</xdr:col>
      <xdr:colOff>207924</xdr:colOff>
      <xdr:row>51</xdr:row>
      <xdr:rowOff>75286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247650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8"/>
  <sheetViews>
    <sheetView tabSelected="1" workbookViewId="0">
      <pane xSplit="2" ySplit="6" topLeftCell="C19" activePane="bottomRight" state="frozen"/>
      <selection pane="topRight" activeCell="C1" sqref="C1"/>
      <selection pane="bottomLeft" activeCell="A7" sqref="A7"/>
      <selection pane="bottomRight" activeCell="K32" sqref="K32"/>
    </sheetView>
  </sheetViews>
  <sheetFormatPr defaultRowHeight="16.5" x14ac:dyDescent="0.3"/>
  <cols>
    <col min="1" max="1" width="9.140625" style="39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3" t="s">
        <v>11</v>
      </c>
      <c r="C2" s="61">
        <v>1374</v>
      </c>
      <c r="D2" s="7" t="s">
        <v>44</v>
      </c>
      <c r="E2" s="4"/>
      <c r="F2" s="4"/>
      <c r="G2" s="25"/>
      <c r="H2" s="1" t="s">
        <v>39</v>
      </c>
      <c r="I2" s="61">
        <v>21600</v>
      </c>
      <c r="J2" s="61">
        <f>C2</f>
        <v>1374</v>
      </c>
      <c r="K2" s="61">
        <f>I3</f>
        <v>2007</v>
      </c>
      <c r="L2" s="51">
        <f>J2*K2</f>
        <v>2757618</v>
      </c>
      <c r="O2" s="58" t="s">
        <v>35</v>
      </c>
      <c r="P2" s="59">
        <f>C28</f>
        <v>7737006</v>
      </c>
      <c r="R2" s="20">
        <f>P2*0.025/12</f>
        <v>16118.762500000003</v>
      </c>
      <c r="S2" s="18" t="s">
        <v>34</v>
      </c>
    </row>
    <row r="3" spans="1:19" x14ac:dyDescent="0.3">
      <c r="B3" s="24" t="s">
        <v>6</v>
      </c>
      <c r="C3" s="50">
        <v>5000</v>
      </c>
      <c r="D3" s="15"/>
      <c r="E3" s="26"/>
      <c r="F3" s="26"/>
      <c r="G3" s="15"/>
      <c r="H3" s="1" t="s">
        <v>40</v>
      </c>
      <c r="I3" s="61">
        <f>MROUND(I2/10.764,1)</f>
        <v>2007</v>
      </c>
      <c r="J3" s="61"/>
      <c r="K3" s="51"/>
      <c r="L3" s="51">
        <f>N11</f>
        <v>867006</v>
      </c>
      <c r="O3" s="58" t="s">
        <v>35</v>
      </c>
      <c r="P3" s="59">
        <f>C28</f>
        <v>7737006</v>
      </c>
      <c r="Q3" s="7"/>
      <c r="R3" s="20">
        <f>P3*0.04/12</f>
        <v>25790.02</v>
      </c>
      <c r="S3" s="60" t="s">
        <v>36</v>
      </c>
    </row>
    <row r="4" spans="1:19" x14ac:dyDescent="0.3">
      <c r="B4" s="31" t="s">
        <v>18</v>
      </c>
      <c r="C4" s="51">
        <f>ROUND((C2*C3),0)</f>
        <v>6870000</v>
      </c>
      <c r="F4" s="79"/>
      <c r="G4" s="22"/>
      <c r="I4" s="51"/>
      <c r="J4" s="61"/>
      <c r="K4" s="51"/>
      <c r="L4" s="51">
        <f>SUM(L2:L3)</f>
        <v>3624624</v>
      </c>
      <c r="O4" s="58" t="s">
        <v>35</v>
      </c>
      <c r="P4" s="59">
        <f>C28</f>
        <v>7737006</v>
      </c>
      <c r="Q4" s="7"/>
      <c r="R4" s="20">
        <f>P4*0.033/12</f>
        <v>21276.766500000002</v>
      </c>
      <c r="S4" s="18" t="s">
        <v>37</v>
      </c>
    </row>
    <row r="5" spans="1:19" x14ac:dyDescent="0.3">
      <c r="B5" s="13" t="s">
        <v>14</v>
      </c>
    </row>
    <row r="6" spans="1:19" s="3" customFormat="1" ht="60" x14ac:dyDescent="0.2">
      <c r="A6" s="4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2" t="s">
        <v>26</v>
      </c>
      <c r="N6" s="5" t="s">
        <v>17</v>
      </c>
      <c r="O6" s="5" t="s">
        <v>42</v>
      </c>
    </row>
    <row r="7" spans="1:19" s="3" customFormat="1" ht="15" x14ac:dyDescent="0.2">
      <c r="A7" s="40"/>
      <c r="B7" s="4"/>
      <c r="C7" s="5" t="s">
        <v>43</v>
      </c>
      <c r="D7" s="4"/>
      <c r="E7" s="4"/>
      <c r="F7" s="4"/>
      <c r="G7" s="41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x14ac:dyDescent="0.25">
      <c r="A8" s="47">
        <v>1</v>
      </c>
      <c r="B8" s="44"/>
      <c r="C8" s="43">
        <v>882</v>
      </c>
      <c r="D8" s="48">
        <v>2001</v>
      </c>
      <c r="E8" s="48">
        <v>2024</v>
      </c>
      <c r="F8" s="48">
        <v>60</v>
      </c>
      <c r="G8" s="52">
        <v>1500</v>
      </c>
      <c r="H8" s="53">
        <f t="shared" ref="H8" si="0">E8-D8</f>
        <v>23</v>
      </c>
      <c r="I8" s="53">
        <f t="shared" ref="I8" si="1">F8-H8</f>
        <v>37</v>
      </c>
      <c r="J8" s="53">
        <f t="shared" ref="J8" si="2">IF(H8&gt;=5,90*H8/F8,0)</f>
        <v>34.5</v>
      </c>
      <c r="K8" s="53">
        <f t="shared" ref="K8" si="3">G8/100*J8</f>
        <v>517.5</v>
      </c>
      <c r="L8" s="53">
        <f t="shared" ref="L8" si="4">ROUND((G8-K8),0)</f>
        <v>983</v>
      </c>
      <c r="M8" s="53">
        <f t="shared" ref="M8" si="5">O8-N8</f>
        <v>455994</v>
      </c>
      <c r="N8" s="53">
        <f t="shared" ref="N8" si="6">ROUND((L8*C8),0)</f>
        <v>867006</v>
      </c>
      <c r="O8" s="53">
        <f t="shared" ref="O8" si="7">ROUND((C8*G8),0)</f>
        <v>1323000</v>
      </c>
    </row>
    <row r="9" spans="1:19" s="11" customFormat="1" x14ac:dyDescent="0.25">
      <c r="A9" s="49">
        <v>2</v>
      </c>
      <c r="B9" s="44"/>
      <c r="C9" s="43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0" si="8">E9-D9</f>
        <v>0</v>
      </c>
      <c r="I9" s="53">
        <f t="shared" ref="I9:I10" si="9">F9-H9</f>
        <v>60</v>
      </c>
      <c r="J9" s="53">
        <f t="shared" ref="J9:J10" si="10">IF(H9&gt;=5,90*H9/F9,0)</f>
        <v>0</v>
      </c>
      <c r="K9" s="53">
        <f t="shared" ref="K9:K10" si="11">G9/100*J9</f>
        <v>0</v>
      </c>
      <c r="L9" s="53">
        <f t="shared" ref="L9:L10" si="12">ROUND((G9-K9),0)</f>
        <v>0</v>
      </c>
      <c r="M9" s="53">
        <f t="shared" ref="M9:M10" si="13">O9-N9</f>
        <v>0</v>
      </c>
      <c r="N9" s="53">
        <f t="shared" ref="N9:N10" si="14">ROUND((L9*C9),0)</f>
        <v>0</v>
      </c>
      <c r="O9" s="53">
        <f t="shared" ref="O9:O10" si="15">ROUND((C9*G9),0)</f>
        <v>0</v>
      </c>
    </row>
    <row r="10" spans="1:19" s="11" customFormat="1" ht="17.25" customHeight="1" x14ac:dyDescent="0.25">
      <c r="A10" s="47">
        <v>3</v>
      </c>
      <c r="B10" s="44"/>
      <c r="C10" s="43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 x14ac:dyDescent="0.3">
      <c r="A11" s="24"/>
      <c r="B11" s="45"/>
      <c r="C11" s="46"/>
      <c r="D11" s="46"/>
      <c r="E11" s="46"/>
      <c r="F11" s="6"/>
      <c r="G11" s="53"/>
      <c r="H11" s="53"/>
      <c r="I11" s="53"/>
      <c r="J11" s="55"/>
      <c r="K11" s="53"/>
      <c r="L11" s="55"/>
      <c r="M11" s="53">
        <f>SUM(M8:M10)</f>
        <v>455994</v>
      </c>
      <c r="N11" s="53">
        <f>SUM(N8:N10)</f>
        <v>867006</v>
      </c>
      <c r="O11" s="53">
        <f>SUM(O8:O10)</f>
        <v>1323000</v>
      </c>
    </row>
    <row r="12" spans="1:19" x14ac:dyDescent="0.3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 x14ac:dyDescent="0.3">
      <c r="B13" s="73" t="s">
        <v>20</v>
      </c>
      <c r="C13" s="73"/>
      <c r="D13" s="11"/>
      <c r="E13" s="11"/>
      <c r="F13" s="12"/>
      <c r="G13" s="12"/>
      <c r="H13" s="63"/>
      <c r="I13" s="16"/>
      <c r="J13" s="17"/>
      <c r="K13" s="12"/>
      <c r="L13" s="27"/>
      <c r="M13" s="27"/>
      <c r="N13" s="1"/>
      <c r="O13" s="1"/>
    </row>
    <row r="14" spans="1:19" x14ac:dyDescent="0.3">
      <c r="B14" s="23" t="s">
        <v>19</v>
      </c>
      <c r="C14" s="56">
        <v>0</v>
      </c>
      <c r="D14" s="11"/>
      <c r="E14" s="11"/>
      <c r="F14" s="62"/>
      <c r="G14" s="12"/>
      <c r="H14" s="16"/>
      <c r="I14" s="16"/>
      <c r="J14" s="17"/>
      <c r="K14" s="12"/>
      <c r="L14" s="27"/>
      <c r="M14" s="27"/>
      <c r="N14" s="1"/>
      <c r="O14" s="1"/>
    </row>
    <row r="15" spans="1:19" x14ac:dyDescent="0.3">
      <c r="B15" s="24" t="s">
        <v>6</v>
      </c>
      <c r="C15" s="50">
        <v>0</v>
      </c>
      <c r="D15" s="11"/>
      <c r="E15" s="11"/>
      <c r="F15" s="62"/>
      <c r="G15" s="12"/>
      <c r="H15" s="11"/>
      <c r="I15" s="16"/>
      <c r="J15" s="17"/>
      <c r="K15" s="12"/>
      <c r="L15" s="27"/>
      <c r="M15" s="27"/>
      <c r="N15" s="1"/>
      <c r="O15" s="1"/>
    </row>
    <row r="16" spans="1:19" x14ac:dyDescent="0.3">
      <c r="B16" s="24" t="s">
        <v>7</v>
      </c>
      <c r="C16" s="54">
        <f>ROUND((C14*C15),0)</f>
        <v>0</v>
      </c>
      <c r="D16" s="11"/>
      <c r="E16" s="11"/>
      <c r="F16" s="62"/>
      <c r="G16" s="12"/>
      <c r="H16" s="11"/>
      <c r="I16" s="16"/>
      <c r="J16" s="17"/>
      <c r="K16" s="12"/>
      <c r="L16" s="27"/>
      <c r="M16" s="27"/>
      <c r="N16" s="1"/>
      <c r="O16" s="1"/>
    </row>
    <row r="17" spans="1:15" x14ac:dyDescent="0.3">
      <c r="B17" s="10"/>
      <c r="C17" s="11"/>
      <c r="D17" s="11"/>
      <c r="E17" s="11"/>
      <c r="F17" s="62"/>
      <c r="G17" s="12"/>
      <c r="H17" s="11"/>
      <c r="I17" s="16"/>
      <c r="J17" s="17"/>
      <c r="K17" s="12"/>
      <c r="L17" s="27"/>
      <c r="M17" s="27"/>
      <c r="N17" s="1"/>
      <c r="O17" s="1"/>
    </row>
    <row r="18" spans="1:15" ht="22.5" customHeight="1" x14ac:dyDescent="0.3">
      <c r="B18" s="74" t="s">
        <v>15</v>
      </c>
      <c r="C18" s="75"/>
      <c r="D18" s="11"/>
      <c r="E18" s="11"/>
      <c r="F18" s="62"/>
      <c r="G18" s="12"/>
      <c r="H18" s="11"/>
      <c r="I18" s="12"/>
      <c r="J18" s="11"/>
      <c r="K18" s="12"/>
      <c r="L18" s="12"/>
      <c r="M18" s="12"/>
      <c r="N18" s="1"/>
      <c r="O18" s="1"/>
    </row>
    <row r="19" spans="1:15" x14ac:dyDescent="0.3">
      <c r="B19" s="23" t="s">
        <v>11</v>
      </c>
      <c r="C19" s="56">
        <v>0</v>
      </c>
      <c r="E19" s="28"/>
      <c r="F19" s="62"/>
      <c r="G19" s="14"/>
      <c r="H19" s="1"/>
      <c r="J19" s="21"/>
      <c r="L19" s="7"/>
      <c r="N19" s="1"/>
      <c r="O19" s="1"/>
    </row>
    <row r="20" spans="1:15" ht="17.25" thickBot="1" x14ac:dyDescent="0.35">
      <c r="B20" s="24" t="s">
        <v>6</v>
      </c>
      <c r="C20" s="50">
        <v>0</v>
      </c>
      <c r="D20" s="29"/>
      <c r="E20" s="22"/>
      <c r="F20" s="76" t="s">
        <v>45</v>
      </c>
      <c r="G20" s="77"/>
      <c r="H20" s="77"/>
      <c r="I20" s="77"/>
      <c r="J20" s="77"/>
      <c r="K20" s="78"/>
      <c r="L20" s="7"/>
      <c r="N20" s="1"/>
      <c r="O20" s="1"/>
    </row>
    <row r="21" spans="1:15" ht="17.25" thickBot="1" x14ac:dyDescent="0.35">
      <c r="B21" s="24" t="s">
        <v>7</v>
      </c>
      <c r="C21" s="54">
        <f>ROUND((C19*C20),0)</f>
        <v>0</v>
      </c>
      <c r="D21" s="9"/>
      <c r="E21" s="9"/>
      <c r="F21" s="66" t="s">
        <v>27</v>
      </c>
      <c r="G21" s="67" t="s">
        <v>46</v>
      </c>
      <c r="H21" s="67" t="s">
        <v>47</v>
      </c>
      <c r="I21" s="26"/>
      <c r="J21" s="26"/>
      <c r="K21" s="26"/>
      <c r="L21" s="7"/>
      <c r="N21" s="1"/>
      <c r="O21" s="1"/>
    </row>
    <row r="22" spans="1:15" ht="17.25" thickBot="1" x14ac:dyDescent="0.35">
      <c r="B22" s="39"/>
      <c r="C22" s="19"/>
      <c r="D22" s="9"/>
      <c r="E22" s="9"/>
      <c r="F22" s="68" t="s">
        <v>48</v>
      </c>
      <c r="G22" s="69">
        <v>127.11</v>
      </c>
      <c r="H22" s="72">
        <v>1368</v>
      </c>
      <c r="I22" s="26"/>
      <c r="J22" s="26"/>
      <c r="K22" s="26"/>
      <c r="L22" s="7"/>
      <c r="N22" s="1"/>
      <c r="O22" s="1"/>
    </row>
    <row r="23" spans="1:15" ht="33.75" thickBot="1" x14ac:dyDescent="0.35">
      <c r="C23" s="9" t="s">
        <v>22</v>
      </c>
      <c r="D23" s="9"/>
      <c r="E23" s="9"/>
      <c r="F23" s="68" t="s">
        <v>49</v>
      </c>
      <c r="G23" s="69">
        <v>42.9</v>
      </c>
      <c r="H23" s="69">
        <v>462</v>
      </c>
      <c r="I23" s="26"/>
      <c r="J23" s="26"/>
      <c r="K23" s="26"/>
      <c r="L23" s="7"/>
      <c r="N23" s="1"/>
      <c r="O23" s="1"/>
    </row>
    <row r="24" spans="1:15" ht="33.75" thickBot="1" x14ac:dyDescent="0.35">
      <c r="B24" s="2" t="s">
        <v>13</v>
      </c>
      <c r="C24" s="51">
        <f>C4</f>
        <v>6870000</v>
      </c>
      <c r="D24" s="19"/>
      <c r="E24" s="19"/>
      <c r="F24" s="68" t="s">
        <v>50</v>
      </c>
      <c r="G24" s="69">
        <v>42.9</v>
      </c>
      <c r="H24" s="69">
        <v>462</v>
      </c>
      <c r="I24" s="26"/>
      <c r="J24" s="64"/>
      <c r="K24" s="26"/>
      <c r="L24" s="7"/>
      <c r="N24" s="1"/>
      <c r="O24" s="1"/>
    </row>
    <row r="25" spans="1:15" ht="33.75" thickBot="1" x14ac:dyDescent="0.35">
      <c r="B25" s="2" t="s">
        <v>14</v>
      </c>
      <c r="C25" s="51">
        <f>N11</f>
        <v>867006</v>
      </c>
      <c r="D25" s="19"/>
      <c r="E25" s="19"/>
      <c r="F25" s="70" t="s">
        <v>51</v>
      </c>
      <c r="G25" s="71">
        <v>85.8</v>
      </c>
      <c r="H25" s="71">
        <v>924</v>
      </c>
      <c r="I25" s="26"/>
      <c r="J25" s="64"/>
      <c r="K25" s="26"/>
      <c r="L25" s="7"/>
      <c r="N25" s="1"/>
      <c r="O25" s="1"/>
    </row>
    <row r="26" spans="1:15" x14ac:dyDescent="0.3">
      <c r="B26" s="2" t="s">
        <v>21</v>
      </c>
      <c r="C26" s="51">
        <f>C16</f>
        <v>0</v>
      </c>
      <c r="D26" s="19"/>
      <c r="E26" s="19"/>
      <c r="F26" s="64"/>
      <c r="G26" s="64"/>
      <c r="H26" s="64"/>
      <c r="I26" s="64"/>
      <c r="J26" s="26"/>
      <c r="K26" s="26"/>
      <c r="L26" s="20"/>
    </row>
    <row r="27" spans="1:15" x14ac:dyDescent="0.3">
      <c r="A27" s="1"/>
      <c r="B27" s="2" t="s">
        <v>12</v>
      </c>
      <c r="C27" s="51">
        <f>C21</f>
        <v>0</v>
      </c>
      <c r="D27" s="19"/>
      <c r="E27" s="19"/>
      <c r="F27" s="64"/>
      <c r="G27" s="64"/>
      <c r="H27" s="64"/>
      <c r="I27" s="64"/>
      <c r="J27" s="26"/>
      <c r="K27" s="26"/>
      <c r="L27" s="20"/>
    </row>
    <row r="28" spans="1:15" x14ac:dyDescent="0.3">
      <c r="A28" s="1"/>
      <c r="B28" s="13" t="s">
        <v>8</v>
      </c>
      <c r="C28" s="57">
        <f>C24+C25+C26+C27</f>
        <v>7737006</v>
      </c>
      <c r="D28" s="18"/>
      <c r="F28" s="64"/>
      <c r="G28" s="26"/>
      <c r="H28" s="26"/>
      <c r="I28" s="26"/>
      <c r="J28" s="26"/>
      <c r="K28" s="26"/>
    </row>
    <row r="29" spans="1:15" x14ac:dyDescent="0.3">
      <c r="A29" s="1"/>
      <c r="B29" s="13" t="s">
        <v>9</v>
      </c>
      <c r="C29" s="57">
        <f>MROUND(C28*90%,1)</f>
        <v>6963305</v>
      </c>
      <c r="D29" s="20"/>
      <c r="F29" s="64"/>
      <c r="G29" s="26"/>
      <c r="H29" s="65"/>
      <c r="I29" s="65"/>
      <c r="J29" s="26"/>
      <c r="K29" s="26"/>
    </row>
    <row r="30" spans="1:15" x14ac:dyDescent="0.3">
      <c r="A30" s="1"/>
      <c r="B30" s="13" t="s">
        <v>10</v>
      </c>
      <c r="C30" s="57">
        <f>MROUND(C28*80%,1)</f>
        <v>6189605</v>
      </c>
      <c r="D30" s="20"/>
      <c r="F30" s="18"/>
      <c r="H30" s="32"/>
      <c r="I30" s="32"/>
    </row>
    <row r="31" spans="1:15" x14ac:dyDescent="0.3">
      <c r="A31" s="1"/>
      <c r="B31" s="2" t="s">
        <v>24</v>
      </c>
      <c r="C31" s="51">
        <f>C25</f>
        <v>867006</v>
      </c>
      <c r="D31" s="30"/>
      <c r="O31" s="33"/>
    </row>
    <row r="32" spans="1:15" x14ac:dyDescent="0.3">
      <c r="A32" s="1"/>
      <c r="B32" s="13" t="s">
        <v>41</v>
      </c>
      <c r="C32" s="80">
        <f>MROUND(C31*0.85,1)</f>
        <v>736955</v>
      </c>
      <c r="O32" s="33"/>
    </row>
    <row r="33" spans="1:15" x14ac:dyDescent="0.3">
      <c r="A33" s="1"/>
      <c r="O33" s="33"/>
    </row>
    <row r="34" spans="1:15" x14ac:dyDescent="0.3">
      <c r="A34" s="1"/>
      <c r="L34" s="34"/>
      <c r="O34" s="33"/>
    </row>
    <row r="35" spans="1:15" x14ac:dyDescent="0.3">
      <c r="A35" s="1"/>
      <c r="L35" s="34"/>
      <c r="O35" s="33"/>
    </row>
    <row r="36" spans="1:15" x14ac:dyDescent="0.3">
      <c r="A36" s="1"/>
      <c r="H36" s="32"/>
      <c r="I36" s="32"/>
      <c r="L36" s="34"/>
      <c r="O36" s="33"/>
    </row>
    <row r="37" spans="1:15" x14ac:dyDescent="0.3">
      <c r="A37" s="1"/>
      <c r="L37" s="34"/>
      <c r="O37" s="33"/>
    </row>
    <row r="38" spans="1:15" x14ac:dyDescent="0.3">
      <c r="A38" s="1"/>
      <c r="L38" s="34"/>
      <c r="O38" s="33"/>
    </row>
    <row r="39" spans="1:15" x14ac:dyDescent="0.3">
      <c r="A39" s="1"/>
      <c r="L39" s="34"/>
      <c r="O39" s="33"/>
    </row>
    <row r="40" spans="1:15" x14ac:dyDescent="0.3">
      <c r="A40" s="1"/>
      <c r="L40" s="34"/>
      <c r="O40" s="33"/>
    </row>
    <row r="41" spans="1:15" x14ac:dyDescent="0.3">
      <c r="A41" s="1"/>
    </row>
    <row r="42" spans="1:15" x14ac:dyDescent="0.3">
      <c r="A42" s="1"/>
    </row>
    <row r="43" spans="1:15" x14ac:dyDescent="0.3">
      <c r="A43" s="1"/>
      <c r="B43" s="1"/>
    </row>
    <row r="44" spans="1:15" x14ac:dyDescent="0.3">
      <c r="A44" s="1"/>
      <c r="B44" s="1"/>
    </row>
    <row r="45" spans="1:15" x14ac:dyDescent="0.3">
      <c r="A45" s="1"/>
      <c r="B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  <c r="F52" s="35"/>
      <c r="G52" s="35"/>
      <c r="H52" s="35"/>
      <c r="I52" s="35"/>
      <c r="J52" s="13"/>
    </row>
    <row r="53" spans="1:10" x14ac:dyDescent="0.3">
      <c r="A53" s="1"/>
      <c r="B53" s="1"/>
      <c r="F53" s="33"/>
      <c r="G53" s="1"/>
      <c r="H53" s="33"/>
      <c r="I53" s="33"/>
    </row>
    <row r="54" spans="1:10" x14ac:dyDescent="0.3">
      <c r="A54" s="1"/>
      <c r="B54" s="1"/>
      <c r="F54" s="33"/>
      <c r="G54" s="33"/>
      <c r="H54" s="36"/>
      <c r="I54" s="36"/>
    </row>
    <row r="55" spans="1:10" x14ac:dyDescent="0.3">
      <c r="A55" s="1"/>
      <c r="B55" s="1"/>
      <c r="F55" s="33"/>
      <c r="G55" s="33"/>
      <c r="H55" s="33"/>
      <c r="I55" s="33"/>
    </row>
    <row r="56" spans="1:10" x14ac:dyDescent="0.3">
      <c r="A56" s="1"/>
      <c r="B56" s="1"/>
      <c r="F56" s="33"/>
      <c r="G56" s="37"/>
      <c r="H56" s="33"/>
      <c r="I56" s="33"/>
    </row>
    <row r="57" spans="1:10" x14ac:dyDescent="0.3">
      <c r="A57" s="1"/>
      <c r="B57" s="1"/>
      <c r="F57" s="33"/>
      <c r="G57" s="33"/>
      <c r="H57" s="33"/>
      <c r="I57" s="33"/>
    </row>
    <row r="58" spans="1:10" x14ac:dyDescent="0.3">
      <c r="A58" s="1"/>
      <c r="B58" s="1"/>
      <c r="F58" s="33"/>
      <c r="G58" s="33"/>
      <c r="H58" s="33"/>
      <c r="I58" s="33"/>
    </row>
    <row r="59" spans="1:10" x14ac:dyDescent="0.3">
      <c r="A59" s="1"/>
      <c r="B59" s="1"/>
      <c r="F59" s="33"/>
      <c r="G59" s="33"/>
      <c r="H59" s="33"/>
      <c r="I59" s="33"/>
    </row>
    <row r="60" spans="1:10" x14ac:dyDescent="0.3">
      <c r="A60" s="1"/>
      <c r="B60" s="1"/>
      <c r="F60" s="33"/>
      <c r="G60" s="33"/>
      <c r="H60" s="33"/>
      <c r="I60" s="33"/>
    </row>
    <row r="61" spans="1:10" x14ac:dyDescent="0.3">
      <c r="A61" s="1"/>
      <c r="B61" s="1"/>
      <c r="F61" s="33"/>
      <c r="G61" s="33"/>
      <c r="H61" s="33"/>
      <c r="I61" s="33"/>
    </row>
    <row r="62" spans="1:10" x14ac:dyDescent="0.3">
      <c r="A62" s="1"/>
      <c r="B62" s="1"/>
      <c r="F62" s="33"/>
      <c r="G62" s="33"/>
      <c r="H62" s="33"/>
      <c r="I62" s="33"/>
    </row>
    <row r="63" spans="1:10" x14ac:dyDescent="0.3">
      <c r="A63" s="1"/>
      <c r="B63" s="1"/>
    </row>
    <row r="64" spans="1:10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</row>
    <row r="68" spans="1:6" x14ac:dyDescent="0.3">
      <c r="A68" s="1"/>
      <c r="B68" s="1"/>
      <c r="F68" s="38"/>
    </row>
    <row r="69" spans="1:6" x14ac:dyDescent="0.3">
      <c r="A69" s="1"/>
      <c r="B69" s="1"/>
      <c r="F69" s="38"/>
    </row>
    <row r="70" spans="1:6" x14ac:dyDescent="0.3">
      <c r="A70" s="1"/>
      <c r="B70" s="1"/>
      <c r="F70" s="38"/>
    </row>
    <row r="71" spans="1:6" x14ac:dyDescent="0.3">
      <c r="A71" s="1"/>
      <c r="B71" s="1"/>
      <c r="F71" s="38"/>
    </row>
    <row r="72" spans="1:6" x14ac:dyDescent="0.3">
      <c r="A72" s="1"/>
      <c r="B72" s="1"/>
      <c r="F72" s="38"/>
    </row>
    <row r="73" spans="1:6" x14ac:dyDescent="0.3">
      <c r="A73" s="1"/>
      <c r="B73" s="1"/>
      <c r="F73" s="38"/>
    </row>
    <row r="74" spans="1:6" x14ac:dyDescent="0.3">
      <c r="A74" s="1"/>
      <c r="B74" s="1"/>
      <c r="F74" s="38"/>
    </row>
    <row r="75" spans="1:6" x14ac:dyDescent="0.3">
      <c r="A75" s="1"/>
      <c r="B75" s="1"/>
      <c r="F75" s="38"/>
    </row>
    <row r="76" spans="1:6" x14ac:dyDescent="0.3">
      <c r="A76" s="1"/>
      <c r="B76" s="1"/>
      <c r="F76" s="38"/>
    </row>
    <row r="77" spans="1:6" x14ac:dyDescent="0.3">
      <c r="A77" s="1"/>
      <c r="B77" s="1"/>
      <c r="F77" s="38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14" sqref="I1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Valuation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2024-02-07T07:47:30Z</dcterms:modified>
</cp:coreProperties>
</file>