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Ujwala Vilas Yeole\"/>
    </mc:Choice>
  </mc:AlternateContent>
  <xr:revisionPtr revIDLastSave="0" documentId="13_ncr:1_{AB285A53-CB80-4489-AE45-61DD94B7D1D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N13" i="24" l="1"/>
  <c r="N12" i="2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<sst xmlns="http://schemas.openxmlformats.org/spreadsheetml/2006/main" count="133" uniqueCount="91">
  <si>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</si>
  <si>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</si>
  <si>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</si>
  <si>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</si>
  <si>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</si>
  <si>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</si>
  <si>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</si>
  <si>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</si>
  <si>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</si>
  <si>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</si>
  <si>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</si>
  <si>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</si>
  <si>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</si>
  <si>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</si>
  <si>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</si>
  <si>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</si>
  <si>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</si>
  <si>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</si>
  <si>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</si>
  <si>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</si>
  <si>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</si>
  <si>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</si>
  <si>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</si>
  <si>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</si>
  <si>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</si>
  <si>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</si>
  <si>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</si>
  <si>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</si>
  <si>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</si>
  <si>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</si>
  <si>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</si>
  <si>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</si>
  <si>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</si>
  <si>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</si>
  <si>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</si>
  <si>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</si>
  <si>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</si>
  <si>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</si>
  <si>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</si>
  <si>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</si>
  <si>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</si>
  <si>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</si>
  <si>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</si>
  <si>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</si>
  <si>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</si>
  <si>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</si>
  <si>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</si>
  <si>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</si>
  <si>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</si>
  <si>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</si>
  <si>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</si>
  <si>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</si>
  <si>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</si>
  <si>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</si>
  <si>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</si>
  <si>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</si>
  <si>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</si>
  <si>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</si>
  <si>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</si>
  <si>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</si>
  <si>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</si>
  <si>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</si>
  <si>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</si>
  <si>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</si>
  <si>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</si>
  <si>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</si>
  <si>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</si>
  <si>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</si>
  <si>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</si>
  <si>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</si>
  <si>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</si>
  <si>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</si>
  <si>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</si>
  <si>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</si>
  <si>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</si>
  <si>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</si>
  <si>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</si>
  <si>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</si>
  <si>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</si>
  <si>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</si>
  <si>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</si>
  <si>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</si>
  <si>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</si>
  <si>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</si>
  <si>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IGR-03.04.23</t>
  </si>
  <si>
    <t>IGR-16.10.23</t>
  </si>
  <si>
    <t>IGR-24.08.23</t>
  </si>
  <si>
    <t>IGR-29.08.23</t>
  </si>
  <si>
    <t>IGR-03.07.23</t>
  </si>
  <si>
    <t>48 ALL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</si>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</sst>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BAB20-2E10-4DD8-A383-C85B978F1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3D6762-E6AA-4369-881F-161E801A3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B9822-B9CB-422D-81CF-77E7D3DD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AD610-16C7-4054-B73F-BB8245E1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9AC6A-88DD-4E59-A237-35BA46414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439913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DBE68-2FF9-4811-A9F4-812841F7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31913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FA2CD1-14ED-48C5-AED7-4C698AE44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287492</xdr:colOff>
      <xdr:row>44</xdr:row>
      <xdr:rowOff>29749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A58342-8D9C-477B-B804-596E6DFE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79492" cy="8411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73489-1C75-4A9C-8031-170EE019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215133.04699999999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244533.04699999999</v>
      </c>
      <c r="D9" s="63" t="s">
        <v>62</v>
      </c>
      <c r="E9" s="64">
        <f>C9/10.764</f>
        <v>22717.674377554813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1991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33</v>
      </c>
      <c r="D13" s="70">
        <f>D12-C13</f>
        <v>67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R20" sqref="R20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10.49</v>
      </c>
      <c r="M5" s="46">
        <v>15.44</v>
      </c>
      <c r="N5" s="46">
        <f t="shared" ref="N5:N12" si="6">L5*M5</f>
        <v>161.96559999999999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9.8800000000000008</v>
      </c>
      <c r="M6" s="46">
        <v>10.17</v>
      </c>
      <c r="N6" s="46">
        <f t="shared" si="6"/>
        <v>100.4796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3.25</v>
      </c>
      <c r="M7" s="46">
        <v>4.47</v>
      </c>
      <c r="N7" s="46">
        <f t="shared" si="6"/>
        <v>14.5275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7.8</v>
      </c>
      <c r="M8" s="46">
        <v>4.18</v>
      </c>
      <c r="N8" s="46">
        <f t="shared" si="6"/>
        <v>32.603999999999999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3.32</v>
      </c>
      <c r="M9" s="46">
        <v>8.92</v>
      </c>
      <c r="N9" s="46">
        <f t="shared" si="6"/>
        <v>29.6144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3.07</v>
      </c>
      <c r="M10" s="46">
        <v>3.16</v>
      </c>
      <c r="N10" s="46">
        <f t="shared" si="6"/>
        <v>9.7012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4.7</v>
      </c>
      <c r="M11" s="46">
        <v>2.2799999999999998</v>
      </c>
      <c r="N11" s="46">
        <f t="shared" si="6"/>
        <v>10.715999999999999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4.7699999999999996</v>
      </c>
      <c r="M12" s="46">
        <v>4.2699999999999996</v>
      </c>
      <c r="N12" s="46">
        <f t="shared" si="6"/>
        <v>20.367899999999995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>SUM(N5:N12)</f>
        <v>379.97620000000001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33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27</v>
      </c>
      <c r="D8" s="26">
        <v>1991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49.5</v>
      </c>
      <c r="D10" s="26"/>
      <c r="F10" s="19"/>
    </row>
    <row r="11" spans="1:6" x14ac:dyDescent="0.25">
      <c r="A11" s="16"/>
      <c r="B11" s="27"/>
      <c r="C11" s="28">
        <f>C10%</f>
        <v>0.495</v>
      </c>
      <c r="D11" s="28"/>
      <c r="F11" s="19"/>
    </row>
    <row r="12" spans="1:6" x14ac:dyDescent="0.25">
      <c r="A12" s="16" t="s">
        <v>21</v>
      </c>
      <c r="B12" s="20"/>
      <c r="C12" s="21">
        <f>C6*C11</f>
        <v>1237.5</v>
      </c>
      <c r="D12" s="24"/>
      <c r="F12" s="19"/>
    </row>
    <row r="13" spans="1:6" x14ac:dyDescent="0.25">
      <c r="A13" s="16" t="s">
        <v>22</v>
      </c>
      <c r="B13" s="20"/>
      <c r="C13" s="21">
        <f>C6-C12</f>
        <v>1262.5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14763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315</v>
      </c>
      <c r="D18" s="26"/>
      <c r="F18" s="19"/>
    </row>
    <row r="19" spans="1:6" x14ac:dyDescent="0.25">
      <c r="A19" s="16" t="s">
        <v>73</v>
      </c>
      <c r="B19" s="6"/>
      <c r="C19" s="32">
        <f>C18*C16</f>
        <v>4650345</v>
      </c>
      <c r="D19" s="33"/>
      <c r="E19" s="70"/>
      <c r="F19" s="34"/>
    </row>
    <row r="20" spans="1:6" x14ac:dyDescent="0.25">
      <c r="A20" s="16" t="s">
        <v>24</v>
      </c>
      <c r="C20" s="35">
        <f>C19*90%</f>
        <v>4185310.5</v>
      </c>
      <c r="D20" s="32"/>
      <c r="F20" s="19"/>
    </row>
    <row r="21" spans="1:6" x14ac:dyDescent="0.25">
      <c r="A21" s="16" t="s">
        <v>25</v>
      </c>
      <c r="C21" s="35">
        <f>C19*80%</f>
        <v>3720276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787500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9688.21875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816</v>
      </c>
      <c r="C2" s="4">
        <f t="shared" ref="C2:C16" si="1">B2*1.2</f>
        <v>979.19999999999993</v>
      </c>
      <c r="D2" s="4">
        <f t="shared" ref="D2:D16" si="2">C2*1.2</f>
        <v>1175.04</v>
      </c>
      <c r="E2" s="5">
        <f t="shared" ref="E2:E16" si="3">R2</f>
        <v>12500000</v>
      </c>
      <c r="F2" s="4">
        <f t="shared" ref="F2:F15" si="4">ROUND((E2/B2),0)</f>
        <v>15319</v>
      </c>
      <c r="G2" s="4">
        <f t="shared" ref="G2:G15" si="5">ROUND((E2/C2),0)</f>
        <v>12766</v>
      </c>
      <c r="H2" s="4">
        <f t="shared" ref="H2:H15" si="6">ROUND((E2/D2),0)</f>
        <v>10638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9" si="9">O2/1.2</f>
        <v>0</v>
      </c>
      <c r="Q2">
        <v>816</v>
      </c>
      <c r="R2" s="2">
        <v>12500000</v>
      </c>
      <c r="S2" s="2" t="s">
        <v>84</v>
      </c>
    </row>
    <row r="3" spans="1:19" x14ac:dyDescent="0.25">
      <c r="A3" s="4">
        <v>2</v>
      </c>
      <c r="B3" s="4">
        <f t="shared" si="0"/>
        <v>390</v>
      </c>
      <c r="C3" s="4">
        <f t="shared" si="1"/>
        <v>468</v>
      </c>
      <c r="D3" s="4">
        <f t="shared" si="2"/>
        <v>561.6</v>
      </c>
      <c r="E3" s="5">
        <f t="shared" si="3"/>
        <v>5000000</v>
      </c>
      <c r="F3" s="79">
        <f t="shared" si="4"/>
        <v>12821</v>
      </c>
      <c r="G3" s="79">
        <f t="shared" si="5"/>
        <v>10684</v>
      </c>
      <c r="H3" s="79">
        <f t="shared" si="6"/>
        <v>8903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 t="shared" si="9"/>
        <v>0</v>
      </c>
      <c r="Q3" s="80">
        <v>390</v>
      </c>
      <c r="R3" s="81">
        <v>5000000</v>
      </c>
      <c r="S3" s="81" t="s">
        <v>85</v>
      </c>
    </row>
    <row r="4" spans="1:19" x14ac:dyDescent="0.25">
      <c r="A4" s="4">
        <v>3</v>
      </c>
      <c r="B4" s="4">
        <f t="shared" si="0"/>
        <v>1019</v>
      </c>
      <c r="C4" s="4">
        <f t="shared" si="1"/>
        <v>1222.8</v>
      </c>
      <c r="D4" s="4">
        <f t="shared" si="2"/>
        <v>1467.36</v>
      </c>
      <c r="E4" s="5">
        <f t="shared" si="3"/>
        <v>17500000</v>
      </c>
      <c r="F4" s="4">
        <f t="shared" si="4"/>
        <v>17174</v>
      </c>
      <c r="G4" s="4">
        <f t="shared" si="5"/>
        <v>14311</v>
      </c>
      <c r="H4" s="4">
        <f t="shared" si="6"/>
        <v>11926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1019</v>
      </c>
      <c r="R4" s="2">
        <v>17500000</v>
      </c>
      <c r="S4" s="2" t="s">
        <v>86</v>
      </c>
    </row>
    <row r="5" spans="1:19" x14ac:dyDescent="0.25">
      <c r="A5" s="4">
        <v>4</v>
      </c>
      <c r="B5" s="4">
        <f t="shared" si="0"/>
        <v>390</v>
      </c>
      <c r="C5" s="4">
        <f t="shared" si="1"/>
        <v>468</v>
      </c>
      <c r="D5" s="4">
        <f t="shared" si="2"/>
        <v>561.6</v>
      </c>
      <c r="E5" s="5">
        <f t="shared" si="3"/>
        <v>5500000</v>
      </c>
      <c r="F5" s="77">
        <f t="shared" si="4"/>
        <v>14103</v>
      </c>
      <c r="G5" s="77">
        <f t="shared" si="5"/>
        <v>11752</v>
      </c>
      <c r="H5" s="77">
        <f t="shared" si="6"/>
        <v>9793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390</v>
      </c>
      <c r="R5" s="78">
        <v>5500000</v>
      </c>
      <c r="S5" s="78" t="s">
        <v>87</v>
      </c>
    </row>
    <row r="6" spans="1:19" x14ac:dyDescent="0.25">
      <c r="A6" s="4">
        <v>5</v>
      </c>
      <c r="B6" s="4">
        <f t="shared" si="0"/>
        <v>413</v>
      </c>
      <c r="C6" s="4">
        <f t="shared" si="1"/>
        <v>495.59999999999997</v>
      </c>
      <c r="D6" s="4">
        <f t="shared" si="2"/>
        <v>594.71999999999991</v>
      </c>
      <c r="E6" s="5">
        <f t="shared" si="3"/>
        <v>6400000</v>
      </c>
      <c r="F6" s="77">
        <f t="shared" si="4"/>
        <v>15496</v>
      </c>
      <c r="G6" s="77">
        <f t="shared" si="5"/>
        <v>12914</v>
      </c>
      <c r="H6" s="77">
        <f t="shared" si="6"/>
        <v>10761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413</v>
      </c>
      <c r="R6" s="78">
        <v>6400000</v>
      </c>
      <c r="S6" s="78" t="s">
        <v>88</v>
      </c>
    </row>
    <row r="7" spans="1:19" x14ac:dyDescent="0.25">
      <c r="A7" s="4">
        <v>6</v>
      </c>
      <c r="B7" s="4">
        <f t="shared" si="0"/>
        <v>400</v>
      </c>
      <c r="C7" s="4">
        <f t="shared" si="1"/>
        <v>480</v>
      </c>
      <c r="D7" s="4">
        <f t="shared" si="2"/>
        <v>576</v>
      </c>
      <c r="E7" s="5">
        <f t="shared" si="3"/>
        <v>5500000</v>
      </c>
      <c r="F7" s="4">
        <f t="shared" si="4"/>
        <v>13750</v>
      </c>
      <c r="G7" s="4">
        <f t="shared" si="5"/>
        <v>11458</v>
      </c>
      <c r="H7" s="4">
        <f t="shared" si="6"/>
        <v>9549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400</v>
      </c>
      <c r="R7" s="2">
        <v>5500000</v>
      </c>
      <c r="S7" s="2"/>
    </row>
    <row r="8" spans="1:19" x14ac:dyDescent="0.25">
      <c r="A8" s="4">
        <v>7</v>
      </c>
      <c r="B8" s="4">
        <f t="shared" si="0"/>
        <v>450</v>
      </c>
      <c r="C8" s="4">
        <f t="shared" si="1"/>
        <v>540</v>
      </c>
      <c r="D8" s="4">
        <f t="shared" si="2"/>
        <v>648</v>
      </c>
      <c r="E8" s="5">
        <f t="shared" si="3"/>
        <v>6200000</v>
      </c>
      <c r="F8" s="4">
        <f t="shared" si="4"/>
        <v>13778</v>
      </c>
      <c r="G8" s="4">
        <f t="shared" si="5"/>
        <v>11481</v>
      </c>
      <c r="H8" s="4">
        <f t="shared" si="6"/>
        <v>9568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450</v>
      </c>
      <c r="R8" s="2">
        <v>6200000</v>
      </c>
      <c r="S8" s="2"/>
    </row>
    <row r="9" spans="1:19" x14ac:dyDescent="0.25">
      <c r="A9" s="4">
        <v>8</v>
      </c>
      <c r="B9" s="4">
        <f t="shared" si="0"/>
        <v>300</v>
      </c>
      <c r="C9" s="4">
        <f t="shared" si="1"/>
        <v>360</v>
      </c>
      <c r="D9" s="4">
        <f t="shared" si="2"/>
        <v>432</v>
      </c>
      <c r="E9" s="5">
        <f t="shared" si="3"/>
        <v>5500000</v>
      </c>
      <c r="F9" s="77">
        <f t="shared" si="4"/>
        <v>18333</v>
      </c>
      <c r="G9" s="77">
        <f t="shared" si="5"/>
        <v>15278</v>
      </c>
      <c r="H9" s="77">
        <f t="shared" si="6"/>
        <v>12731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300</v>
      </c>
      <c r="R9" s="78">
        <v>5500000</v>
      </c>
      <c r="S9" s="2"/>
    </row>
    <row r="10" spans="1:19" x14ac:dyDescent="0.25">
      <c r="A10" s="4">
        <v>9</v>
      </c>
      <c r="B10" s="4">
        <f t="shared" si="0"/>
        <v>341.66666666666669</v>
      </c>
      <c r="C10" s="4">
        <f t="shared" si="1"/>
        <v>410</v>
      </c>
      <c r="D10" s="4">
        <f t="shared" si="2"/>
        <v>492</v>
      </c>
      <c r="E10" s="5">
        <f t="shared" si="3"/>
        <v>5200000</v>
      </c>
      <c r="F10" s="77">
        <f t="shared" si="4"/>
        <v>15220</v>
      </c>
      <c r="G10" s="77">
        <f t="shared" si="5"/>
        <v>12683</v>
      </c>
      <c r="H10" s="77">
        <f t="shared" si="6"/>
        <v>10569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410</v>
      </c>
      <c r="Q10" s="7">
        <f t="shared" ref="Q10" si="10">P10/1.2</f>
        <v>341.66666666666669</v>
      </c>
      <c r="R10" s="78">
        <v>5200000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90</v>
      </c>
      <c r="G27" s="57">
        <v>380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315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378</v>
      </c>
      <c r="H29" s="10">
        <f>G29/G28</f>
        <v>1.2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2024-03-15T11:55:20Z</dcterms:modified>
</cp:coreProperties>
</file>