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SHAHEEN JAVED MIR  - SBI\"/>
    </mc:Choice>
  </mc:AlternateContent>
  <xr:revisionPtr revIDLastSave="0" documentId="13_ncr:1_{384B0BEA-CCD6-48F3-B775-D892587A7E1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42" i="14" l="1"/>
  <c r="O42" i="14"/>
  <c r="O38" i="13"/>
  <c r="N38" i="13"/>
  <c r="G40" i="4"/>
  <c r="G39" i="4"/>
  <c r="G38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W47" i="4" l="1"/>
  <c r="W51" i="4"/>
</calcChain>
</file>

<file path=xl/sharedStrings.xml><?xml version="1.0" encoding="utf-8"?>
<sst xmlns="http://schemas.openxmlformats.org/spreadsheetml/2006/main" count="51" uniqueCount="45">
  <si>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</si>
  <si>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</si>
  <si>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</si>
  <si>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</si>
  <si>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</si>
  <si>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</si>
  <si>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</si>
  <si>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</si>
  <si>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</si>
  <si>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</si>
  <si>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</si>
  <si>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</si>
  <si>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</si>
  <si>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</si>
  <si>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</si>
  <si>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</si>
  <si>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</si>
  <si>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</si>
  <si>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</si>
  <si>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</si>
  <si>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</si>
  <si>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</si>
  <si>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</si>
  <si>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</si>
  <si>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</si>
  <si>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</si>
  <si>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</si>
  <si>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</si>
  <si>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</si>
  <si>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</si>
  <si>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</si>
  <si>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</si>
  <si>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</si>
  <si>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</si>
  <si>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</si>
  <si>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</si>
  <si>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</si>
  <si>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</si>
  <si>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</si>
  <si>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Kalyan ) - SHAHEEN JAVED MIR &amp; JAVED MOHAMED MIR</t>
  </si>
  <si>
    <t>As per Rera Certificate</t>
  </si>
  <si>
    <t>Agree CA</t>
  </si>
  <si>
    <t>Balcony</t>
  </si>
  <si>
    <t>Approx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</si>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</sst>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542245</xdr:colOff>
      <xdr:row>6</xdr:row>
      <xdr:rowOff>85725</xdr:rowOff>
    </xdr:from>
    <xdr:to>
      <xdr:col>27</xdr:col>
      <xdr:colOff>583563</xdr:colOff>
      <xdr:row>31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FF5891-B826-4A9B-9916-DCE8ACD6D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1445" y="1228725"/>
          <a:ext cx="15281318" cy="4714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466724</xdr:colOff>
      <xdr:row>9</xdr:row>
      <xdr:rowOff>152400</xdr:rowOff>
    </xdr:from>
    <xdr:to>
      <xdr:col>26</xdr:col>
      <xdr:colOff>59691</xdr:colOff>
      <xdr:row>33</xdr:row>
      <xdr:rowOff>140507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314EFF-F2F1-47AB-9D7E-15D7330DE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5924" y="1866900"/>
          <a:ext cx="14223367" cy="45601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401382</xdr:colOff>
      <xdr:row>47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BA78DA-C7C0-4A32-9B93-BEEFF33E7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545382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391856</xdr:colOff>
      <xdr:row>50</xdr:row>
      <xdr:rowOff>67941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8EFAA0-4BAD-4994-8FE6-A7CF91264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35856" cy="90690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16</xdr:col>
      <xdr:colOff>325257</xdr:colOff>
      <xdr:row>54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D3C305-5D39-4B40-A03F-2CF9736A6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0078857" cy="90214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401382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F78AC5-C87C-477D-9077-BAACD516B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545382" cy="89928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497837</xdr:colOff>
      <xdr:row>40</xdr:row>
      <xdr:rowOff>124879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390451-D4F2-406F-B245-D812333FC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76237" cy="7554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C19" zoomScaleNormal="100" workbookViewId="0">
      <selection activeCell="T45" sqref="T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s="43" customFormat="1" x14ac:dyDescent="0.25">
      <c r="A3" s="41">
        <f t="shared" ref="A3:A14" si="0">N3</f>
        <v>0</v>
      </c>
      <c r="B3" s="41">
        <f t="shared" ref="B3:B14" si="1">Q3</f>
        <v>407</v>
      </c>
      <c r="C3" s="41">
        <f>B3*1.2</f>
        <v>488.4</v>
      </c>
      <c r="D3" s="41">
        <f t="shared" ref="D3:D14" si="2">C3*1.2</f>
        <v>586.07999999999993</v>
      </c>
      <c r="E3" s="42">
        <f t="shared" ref="E3:E14" si="3">R3</f>
        <v>3973498</v>
      </c>
      <c r="F3" s="41">
        <f t="shared" ref="F3:F14" si="4">ROUND((E3/B3),0)</f>
        <v>9763</v>
      </c>
      <c r="G3" s="41">
        <f t="shared" ref="G3:G14" si="5">ROUND((E3/C3),0)</f>
        <v>8136</v>
      </c>
      <c r="H3" s="41">
        <f t="shared" ref="H3:H14" si="6">ROUND((E3/D3),0)</f>
        <v>6780</v>
      </c>
      <c r="I3" s="41" t="e">
        <f>#REF!</f>
        <v>#REF!</v>
      </c>
      <c r="J3" s="41">
        <f t="shared" ref="J3:J14" si="7">S3</f>
        <v>0</v>
      </c>
      <c r="O3" s="43">
        <v>0</v>
      </c>
      <c r="P3" s="43">
        <f t="shared" ref="P3:Q14" si="8">O3/1.2</f>
        <v>0</v>
      </c>
      <c r="Q3" s="43">
        <v>407</v>
      </c>
      <c r="R3" s="44">
        <v>3973498</v>
      </c>
    </row>
    <row r="4" spans="1:20" s="43" customFormat="1" x14ac:dyDescent="0.25">
      <c r="A4" s="41">
        <f t="shared" ref="A4:A9" si="9">N4</f>
        <v>0</v>
      </c>
      <c r="B4" s="41">
        <f t="shared" ref="B4:B9" si="10">Q4</f>
        <v>395</v>
      </c>
      <c r="C4" s="41">
        <f t="shared" ref="C4:C9" si="11">B4*1.2</f>
        <v>474</v>
      </c>
      <c r="D4" s="41">
        <f t="shared" ref="D4:D9" si="12">C4*1.2</f>
        <v>568.79999999999995</v>
      </c>
      <c r="E4" s="42">
        <f t="shared" ref="E4:E9" si="13">R4</f>
        <v>3887941</v>
      </c>
      <c r="F4" s="41">
        <f t="shared" ref="F4:F9" si="14">ROUND((E4/B4),0)</f>
        <v>9843</v>
      </c>
      <c r="G4" s="41">
        <f t="shared" ref="G4:G9" si="15">ROUND((E4/C4),0)</f>
        <v>8202</v>
      </c>
      <c r="H4" s="41">
        <f t="shared" ref="H4:H9" si="16">ROUND((E4/D4),0)</f>
        <v>6835</v>
      </c>
      <c r="I4" s="41" t="e">
        <f>#REF!</f>
        <v>#REF!</v>
      </c>
      <c r="J4" s="41">
        <f t="shared" ref="J4:J9" si="17">S4</f>
        <v>0</v>
      </c>
      <c r="O4" s="43">
        <v>0</v>
      </c>
      <c r="P4" s="43">
        <f t="shared" ref="P4:P9" si="18">O4/1.2</f>
        <v>0</v>
      </c>
      <c r="Q4" s="43">
        <v>395</v>
      </c>
      <c r="R4" s="44">
        <v>3887941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398</v>
      </c>
      <c r="C16" s="4">
        <f>B16*1.2</f>
        <v>477.59999999999997</v>
      </c>
      <c r="D16" s="4">
        <f t="shared" ref="D16:D28" si="34">C16*1.2</f>
        <v>573.11999999999989</v>
      </c>
      <c r="E16" s="5">
        <f t="shared" ref="E16:E28" si="35">R16</f>
        <v>3990000</v>
      </c>
      <c r="F16" s="9">
        <f t="shared" ref="F16:F28" si="36">ROUND((E16/B16),0)</f>
        <v>10025</v>
      </c>
      <c r="G16" s="9">
        <f t="shared" ref="G16:G28" si="37">ROUND((E16/C16),0)</f>
        <v>8354</v>
      </c>
      <c r="H16" s="9">
        <f t="shared" ref="H16:H28" si="38">ROUND((E16/D16),0)</f>
        <v>6962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398</v>
      </c>
      <c r="R16" s="2">
        <v>3990000</v>
      </c>
    </row>
    <row r="17" spans="1:25" x14ac:dyDescent="0.25">
      <c r="A17" s="4">
        <f t="shared" si="32"/>
        <v>0</v>
      </c>
      <c r="B17" s="4">
        <f t="shared" si="33"/>
        <v>395</v>
      </c>
      <c r="C17" s="4">
        <f t="shared" ref="C17:C28" si="41">B17*1.2</f>
        <v>474</v>
      </c>
      <c r="D17" s="4">
        <f t="shared" si="34"/>
        <v>568.79999999999995</v>
      </c>
      <c r="E17" s="5">
        <f t="shared" si="35"/>
        <v>4700000</v>
      </c>
      <c r="F17" s="9">
        <f t="shared" si="36"/>
        <v>11899</v>
      </c>
      <c r="G17" s="9">
        <f t="shared" si="37"/>
        <v>9916</v>
      </c>
      <c r="H17" s="9">
        <f t="shared" si="38"/>
        <v>8263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395</v>
      </c>
      <c r="R17" s="2">
        <v>4700000</v>
      </c>
    </row>
    <row r="18" spans="1:25" s="43" customFormat="1" x14ac:dyDescent="0.25">
      <c r="A18" s="41">
        <f t="shared" si="32"/>
        <v>0</v>
      </c>
      <c r="B18" s="41">
        <f t="shared" si="33"/>
        <v>395</v>
      </c>
      <c r="C18" s="41">
        <f t="shared" si="41"/>
        <v>474</v>
      </c>
      <c r="D18" s="41">
        <f t="shared" si="34"/>
        <v>568.79999999999995</v>
      </c>
      <c r="E18" s="42">
        <f t="shared" si="35"/>
        <v>5200000</v>
      </c>
      <c r="F18" s="41">
        <f t="shared" si="36"/>
        <v>13165</v>
      </c>
      <c r="G18" s="41">
        <f t="shared" si="37"/>
        <v>10970</v>
      </c>
      <c r="H18" s="41">
        <f t="shared" si="38"/>
        <v>9142</v>
      </c>
      <c r="I18" s="41" t="e">
        <f>#REF!</f>
        <v>#REF!</v>
      </c>
      <c r="J18" s="41">
        <f t="shared" si="39"/>
        <v>0</v>
      </c>
      <c r="O18" s="43">
        <v>0</v>
      </c>
      <c r="P18" s="43">
        <f t="shared" si="40"/>
        <v>0</v>
      </c>
      <c r="Q18" s="43">
        <v>395</v>
      </c>
      <c r="R18" s="44">
        <v>5200000</v>
      </c>
    </row>
    <row r="19" spans="1:25" x14ac:dyDescent="0.25">
      <c r="A19" s="4">
        <f t="shared" si="32"/>
        <v>0</v>
      </c>
      <c r="B19" s="4">
        <f t="shared" si="33"/>
        <v>453</v>
      </c>
      <c r="C19" s="4">
        <f t="shared" si="41"/>
        <v>543.6</v>
      </c>
      <c r="D19" s="4">
        <f t="shared" si="34"/>
        <v>652.32000000000005</v>
      </c>
      <c r="E19" s="5">
        <f t="shared" si="35"/>
        <v>4600000</v>
      </c>
      <c r="F19" s="9">
        <f t="shared" si="36"/>
        <v>10155</v>
      </c>
      <c r="G19" s="9">
        <f t="shared" si="37"/>
        <v>8462</v>
      </c>
      <c r="H19" s="9">
        <f t="shared" si="38"/>
        <v>7052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453</v>
      </c>
      <c r="R19" s="2">
        <v>4600000</v>
      </c>
    </row>
    <row r="20" spans="1:25" x14ac:dyDescent="0.25">
      <c r="A20" s="4">
        <f t="shared" si="32"/>
        <v>0</v>
      </c>
      <c r="B20" s="4">
        <f t="shared" si="33"/>
        <v>380</v>
      </c>
      <c r="C20" s="4">
        <f t="shared" si="41"/>
        <v>456</v>
      </c>
      <c r="D20" s="4">
        <f t="shared" si="34"/>
        <v>547.19999999999993</v>
      </c>
      <c r="E20" s="5">
        <f t="shared" si="35"/>
        <v>4000000</v>
      </c>
      <c r="F20" s="9">
        <f t="shared" si="36"/>
        <v>10526</v>
      </c>
      <c r="G20" s="9">
        <f t="shared" si="37"/>
        <v>8772</v>
      </c>
      <c r="H20" s="9">
        <f t="shared" si="38"/>
        <v>7310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380</v>
      </c>
      <c r="R20" s="2">
        <v>4000000</v>
      </c>
    </row>
    <row r="21" spans="1:25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5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5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5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10000</v>
      </c>
      <c r="X29" s="20" t="s">
        <v>38</v>
      </c>
      <c r="Y29" t="s">
        <v>43</v>
      </c>
    </row>
    <row r="30" spans="1:25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5" ht="15.75" x14ac:dyDescent="0.25">
      <c r="S31" s="10"/>
      <c r="T31" s="10"/>
      <c r="U31" s="17" t="s">
        <v>15</v>
      </c>
      <c r="V31" s="18"/>
      <c r="W31" s="19">
        <f>W29-W30</f>
        <v>7000</v>
      </c>
      <c r="X31" s="22"/>
    </row>
    <row r="32" spans="1:25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63</v>
      </c>
      <c r="X34" s="24">
        <v>2027</v>
      </c>
      <c r="Y34" t="s">
        <v>40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6" t="s">
        <v>39</v>
      </c>
      <c r="Q36" s="46"/>
      <c r="R36" s="46"/>
      <c r="S36" s="46"/>
      <c r="T36" s="47"/>
      <c r="U36" s="21" t="s">
        <v>20</v>
      </c>
      <c r="V36" s="23"/>
      <c r="W36" s="24">
        <f>90*W33/W35</f>
        <v>-4.5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E38" t="s">
        <v>41</v>
      </c>
      <c r="F38" s="7">
        <v>33.08</v>
      </c>
      <c r="G38">
        <f>F38*10.764</f>
        <v>356.07311999999996</v>
      </c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E39" t="s">
        <v>42</v>
      </c>
      <c r="F39" s="7">
        <v>3.62</v>
      </c>
      <c r="G39">
        <f>F39*10.764</f>
        <v>38.965679999999999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5:25" ht="15.75" x14ac:dyDescent="0.25">
      <c r="G40">
        <f>SUM(G38:G39)</f>
        <v>395.03879999999998</v>
      </c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7000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10000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395</v>
      </c>
      <c r="X44" s="24"/>
    </row>
    <row r="45" spans="5:25" ht="15.75" x14ac:dyDescent="0.25">
      <c r="P45" s="13" t="s">
        <v>29</v>
      </c>
      <c r="S45" s="10"/>
      <c r="T45" s="11"/>
      <c r="U45" s="17" t="s">
        <v>44</v>
      </c>
      <c r="V45" s="31"/>
      <c r="W45" s="32">
        <f>W42*W44+X46</f>
        <v>3950000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</f>
        <v>3555000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3160000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1185000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8229.1666666666661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O44"/>
  <sheetViews>
    <sheetView topLeftCell="A4" zoomScaleNormal="100" workbookViewId="0">
      <selection activeCell="O38" sqref="O38"/>
    </sheetView>
  </sheetViews>
  <sheetFormatPr defaultRowHeight="15" x14ac:dyDescent="0.25"/>
  <sheetData>
    <row r="33" spans="5:15" ht="9" customHeight="1" x14ac:dyDescent="0.25"/>
    <row r="34" spans="5:15" hidden="1" x14ac:dyDescent="0.25"/>
    <row r="36" spans="5:15" x14ac:dyDescent="0.25">
      <c r="N36">
        <v>34.299999999999997</v>
      </c>
    </row>
    <row r="37" spans="5:15" x14ac:dyDescent="0.25">
      <c r="N37">
        <v>3.5</v>
      </c>
    </row>
    <row r="38" spans="5:15" x14ac:dyDescent="0.25">
      <c r="N38">
        <f>SUM(N36:N37)</f>
        <v>37.799999999999997</v>
      </c>
      <c r="O38">
        <f>N38*10.764</f>
        <v>406.87919999999997</v>
      </c>
    </row>
    <row r="44" spans="5:1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O40:P42"/>
  <sheetViews>
    <sheetView topLeftCell="A9" workbookViewId="0">
      <selection activeCell="P43" sqref="P43"/>
    </sheetView>
  </sheetViews>
  <sheetFormatPr defaultRowHeight="15" x14ac:dyDescent="0.25"/>
  <sheetData>
    <row r="40" spans="15:16" x14ac:dyDescent="0.25">
      <c r="O40">
        <v>33.08</v>
      </c>
    </row>
    <row r="41" spans="15:16" x14ac:dyDescent="0.25">
      <c r="O41">
        <v>3.62</v>
      </c>
    </row>
    <row r="42" spans="15:16" x14ac:dyDescent="0.25">
      <c r="O42">
        <f>SUM(O40:O41)</f>
        <v>36.699999999999996</v>
      </c>
      <c r="P42">
        <f>O42*10.764</f>
        <v>395.03879999999992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2024-02-07T12:59:01Z</dcterms:modified>
</cp:coreProperties>
</file>