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NEHAL SHRINIWAS KAMBLE - SBI\"/>
    </mc:Choice>
  </mc:AlternateContent>
  <xr:revisionPtr revIDLastSave="0" documentId="13_ncr:1_{0BDAF205-0919-4F21-8CBF-98083CE5FDE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7" i="4" l="1"/>
  <c r="W46" i="4"/>
  <c r="Y25" i="22" l="1"/>
  <c r="F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51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<sst xmlns="http://schemas.openxmlformats.org/spreadsheetml/2006/main" count="50" uniqueCount="44">
  <si>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</si>
  <si>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</si>
  <si>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</si>
  <si>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</si>
  <si>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</si>
  <si>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</si>
  <si>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</si>
  <si>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</si>
  <si>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</si>
  <si>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</si>
  <si>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</si>
  <si>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</si>
  <si>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</si>
  <si>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</si>
  <si>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</si>
  <si>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</si>
  <si>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</si>
  <si>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</si>
  <si>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</si>
  <si>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</si>
  <si>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</si>
  <si>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</si>
  <si>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</si>
  <si>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</si>
  <si>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</si>
  <si>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</si>
  <si>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</si>
  <si>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</si>
  <si>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</si>
  <si>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</si>
  <si>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</si>
  <si>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</si>
  <si>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</si>
  <si>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</si>
  <si>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</si>
  <si>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</si>
  <si>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</si>
  <si>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</si>
  <si>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</si>
  <si>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</si>
  <si>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 SNEHAL SHRINIWAS KAMBLE</t>
  </si>
  <si>
    <t>Agree CA</t>
  </si>
  <si>
    <t>Balcony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</si>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</sst>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</xdr:rowOff>
    </xdr:from>
    <xdr:to>
      <xdr:col>30</xdr:col>
      <xdr:colOff>240626</xdr:colOff>
      <xdr:row>42</xdr:row>
      <xdr:rowOff>91421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0FB69-162A-4C9A-92AE-285841E3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1"/>
          <a:ext cx="16699826" cy="7635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4</xdr:row>
      <xdr:rowOff>131844</xdr:rowOff>
    </xdr:from>
    <xdr:to>
      <xdr:col>23</xdr:col>
      <xdr:colOff>57150</xdr:colOff>
      <xdr:row>34</xdr:row>
      <xdr:rowOff>171449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D6CAF-D114-4966-AC05-7884CD27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893844"/>
          <a:ext cx="11982450" cy="57546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383521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C6CC3-3259-4E4A-AEDA-41B8C606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61921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164415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956A00-FF8F-4492-A985-E30FCA77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42815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154889</xdr:colOff>
      <xdr:row>46</xdr:row>
      <xdr:rowOff>48782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7E628-CC0E-44CB-BFD5-B00E960F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33289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383521</xdr:colOff>
      <xdr:row>45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3CFEE-6A31-4BE2-B544-BACE69AC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61921" cy="7363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11994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683D4D-E0D8-47CF-BDAF-6655D7F2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690394" cy="8145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354942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93AA0-3135-462A-A0B7-32069479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33342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38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2CFF6-33CA-4486-A6E5-7744038B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1256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3C348-1A56-4B37-B01B-333664E2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U40" sqref="U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528</v>
      </c>
      <c r="C3" s="43">
        <f>B3*1.2</f>
        <v>633.6</v>
      </c>
      <c r="D3" s="43">
        <f t="shared" ref="D3:D14" si="2">C3*1.2</f>
        <v>760.32</v>
      </c>
      <c r="E3" s="44">
        <f t="shared" ref="E3:E14" si="3">R3</f>
        <v>4950000</v>
      </c>
      <c r="F3" s="43">
        <f t="shared" ref="F3:F14" si="4">ROUND((E3/B3),0)</f>
        <v>9375</v>
      </c>
      <c r="G3" s="43">
        <f t="shared" ref="G3:G14" si="5">ROUND((E3/C3),0)</f>
        <v>7813</v>
      </c>
      <c r="H3" s="43">
        <f t="shared" ref="H3:H14" si="6">ROUND((E3/D3),0)</f>
        <v>6510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v>528</v>
      </c>
      <c r="R3" s="46">
        <v>4950000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5" customFormat="1" x14ac:dyDescent="0.25">
      <c r="A16" s="43">
        <f t="shared" ref="A16:A28" si="32">N16</f>
        <v>0</v>
      </c>
      <c r="B16" s="43">
        <f t="shared" ref="B16:B28" si="33">Q16</f>
        <v>527</v>
      </c>
      <c r="C16" s="43">
        <f>B16*1.2</f>
        <v>632.4</v>
      </c>
      <c r="D16" s="43">
        <f t="shared" ref="D16:D28" si="34">C16*1.2</f>
        <v>758.88</v>
      </c>
      <c r="E16" s="44">
        <f t="shared" ref="E16:E28" si="35">R16</f>
        <v>5900000</v>
      </c>
      <c r="F16" s="43">
        <f t="shared" ref="F16:F28" si="36">ROUND((E16/B16),0)</f>
        <v>11195</v>
      </c>
      <c r="G16" s="43">
        <f t="shared" ref="G16:G28" si="37">ROUND((E16/C16),0)</f>
        <v>9330</v>
      </c>
      <c r="H16" s="43">
        <f t="shared" ref="H16:H28" si="38">ROUND((E16/D16),0)</f>
        <v>7775</v>
      </c>
      <c r="I16" s="43" t="e">
        <f>#REF!</f>
        <v>#REF!</v>
      </c>
      <c r="J16" s="43">
        <f t="shared" ref="J16:J28" si="39">S16</f>
        <v>0</v>
      </c>
      <c r="O16" s="45">
        <v>0</v>
      </c>
      <c r="P16" s="45">
        <f t="shared" ref="P16:Q28" si="40">O16/1.2</f>
        <v>0</v>
      </c>
      <c r="Q16" s="45">
        <v>527</v>
      </c>
      <c r="R16" s="46">
        <v>5900000</v>
      </c>
    </row>
    <row r="17" spans="1:24" x14ac:dyDescent="0.25">
      <c r="A17" s="4">
        <f t="shared" si="32"/>
        <v>0</v>
      </c>
      <c r="B17" s="4">
        <f t="shared" si="33"/>
        <v>527</v>
      </c>
      <c r="C17" s="4">
        <f t="shared" ref="C17:C28" si="41">B17*1.2</f>
        <v>632.4</v>
      </c>
      <c r="D17" s="4">
        <f t="shared" si="34"/>
        <v>758.88</v>
      </c>
      <c r="E17" s="5">
        <f t="shared" si="35"/>
        <v>5300000</v>
      </c>
      <c r="F17" s="9">
        <f t="shared" si="36"/>
        <v>10057</v>
      </c>
      <c r="G17" s="9">
        <f t="shared" si="37"/>
        <v>8381</v>
      </c>
      <c r="H17" s="9">
        <f t="shared" si="38"/>
        <v>6984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527</v>
      </c>
      <c r="R17" s="2">
        <v>5300000</v>
      </c>
    </row>
    <row r="18" spans="1:24" x14ac:dyDescent="0.25">
      <c r="A18" s="4">
        <f t="shared" si="32"/>
        <v>0</v>
      </c>
      <c r="B18" s="4">
        <f t="shared" si="33"/>
        <v>527</v>
      </c>
      <c r="C18" s="4">
        <f t="shared" si="41"/>
        <v>632.4</v>
      </c>
      <c r="D18" s="4">
        <f t="shared" si="34"/>
        <v>758.88</v>
      </c>
      <c r="E18" s="5">
        <f t="shared" si="35"/>
        <v>5200000</v>
      </c>
      <c r="F18" s="9">
        <f t="shared" si="36"/>
        <v>9867</v>
      </c>
      <c r="G18" s="9">
        <f t="shared" si="37"/>
        <v>8223</v>
      </c>
      <c r="H18" s="9">
        <f t="shared" si="38"/>
        <v>6852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527</v>
      </c>
      <c r="R18" s="2">
        <v>5200000</v>
      </c>
    </row>
    <row r="19" spans="1:24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5500000</v>
      </c>
      <c r="F19" s="9">
        <f t="shared" si="36"/>
        <v>12791</v>
      </c>
      <c r="G19" s="9">
        <f t="shared" si="37"/>
        <v>10659</v>
      </c>
      <c r="H19" s="9">
        <f t="shared" si="38"/>
        <v>8882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5500000</v>
      </c>
    </row>
    <row r="20" spans="1:24" x14ac:dyDescent="0.25">
      <c r="A20" s="4">
        <f t="shared" si="32"/>
        <v>0</v>
      </c>
      <c r="B20" s="4">
        <f t="shared" si="33"/>
        <v>527</v>
      </c>
      <c r="C20" s="4">
        <f t="shared" si="41"/>
        <v>632.4</v>
      </c>
      <c r="D20" s="4">
        <f t="shared" si="34"/>
        <v>758.88</v>
      </c>
      <c r="E20" s="5">
        <f t="shared" si="35"/>
        <v>6000000</v>
      </c>
      <c r="F20" s="9">
        <f t="shared" si="36"/>
        <v>11385</v>
      </c>
      <c r="G20" s="9">
        <f t="shared" si="37"/>
        <v>9488</v>
      </c>
      <c r="H20" s="9">
        <f t="shared" si="38"/>
        <v>7906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527</v>
      </c>
      <c r="R20" s="2">
        <v>6000000</v>
      </c>
    </row>
    <row r="21" spans="1:24" s="45" customFormat="1" x14ac:dyDescent="0.25">
      <c r="A21" s="43">
        <f t="shared" si="32"/>
        <v>0</v>
      </c>
      <c r="B21" s="43">
        <f t="shared" si="33"/>
        <v>527</v>
      </c>
      <c r="C21" s="43">
        <f t="shared" si="41"/>
        <v>632.4</v>
      </c>
      <c r="D21" s="43">
        <f t="shared" si="34"/>
        <v>758.88</v>
      </c>
      <c r="E21" s="44">
        <f t="shared" si="35"/>
        <v>5600000</v>
      </c>
      <c r="F21" s="43">
        <f t="shared" si="36"/>
        <v>10626</v>
      </c>
      <c r="G21" s="43">
        <f t="shared" si="37"/>
        <v>8855</v>
      </c>
      <c r="H21" s="43">
        <f t="shared" si="38"/>
        <v>7379</v>
      </c>
      <c r="I21" s="43" t="e">
        <f>#REF!</f>
        <v>#REF!</v>
      </c>
      <c r="J21" s="43">
        <f t="shared" si="39"/>
        <v>0</v>
      </c>
      <c r="O21" s="45">
        <v>0</v>
      </c>
      <c r="P21" s="45">
        <f t="shared" si="40"/>
        <v>0</v>
      </c>
      <c r="Q21" s="45">
        <v>527</v>
      </c>
      <c r="R21" s="46">
        <v>5600000</v>
      </c>
    </row>
    <row r="22" spans="1:24" x14ac:dyDescent="0.25">
      <c r="A22" s="4">
        <f t="shared" ref="A22:A24" si="42">N22</f>
        <v>0</v>
      </c>
      <c r="B22" s="4">
        <f t="shared" ref="B22:B24" si="43">Q22</f>
        <v>430</v>
      </c>
      <c r="C22" s="4">
        <f t="shared" ref="C22:C24" si="44">B22*1.2</f>
        <v>516</v>
      </c>
      <c r="D22" s="4">
        <f t="shared" ref="D22:D24" si="45">C22*1.2</f>
        <v>619.19999999999993</v>
      </c>
      <c r="E22" s="5">
        <f t="shared" ref="E22:E24" si="46">R22</f>
        <v>5513000</v>
      </c>
      <c r="F22" s="9">
        <f t="shared" ref="F22:F24" si="47">ROUND((E22/B22),0)</f>
        <v>12821</v>
      </c>
      <c r="G22" s="9">
        <f t="shared" ref="G22:G24" si="48">ROUND((E22/C22),0)</f>
        <v>10684</v>
      </c>
      <c r="H22" s="9">
        <f t="shared" ref="H22:H24" si="49">ROUND((E22/D22),0)</f>
        <v>8903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430</v>
      </c>
      <c r="R22" s="2">
        <v>5513000</v>
      </c>
    </row>
    <row r="23" spans="1:24" x14ac:dyDescent="0.25">
      <c r="A23" s="4">
        <f t="shared" si="42"/>
        <v>0</v>
      </c>
      <c r="B23" s="4">
        <f t="shared" si="43"/>
        <v>636</v>
      </c>
      <c r="C23" s="4">
        <f t="shared" si="44"/>
        <v>763.19999999999993</v>
      </c>
      <c r="D23" s="4">
        <f t="shared" si="45"/>
        <v>915.83999999999992</v>
      </c>
      <c r="E23" s="5">
        <f t="shared" si="46"/>
        <v>6707000</v>
      </c>
      <c r="F23" s="9">
        <f t="shared" si="47"/>
        <v>10546</v>
      </c>
      <c r="G23" s="9">
        <f t="shared" si="48"/>
        <v>8788</v>
      </c>
      <c r="H23" s="9">
        <f t="shared" si="49"/>
        <v>7323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636</v>
      </c>
      <c r="R23" s="2">
        <v>6707000</v>
      </c>
    </row>
    <row r="24" spans="1:24" x14ac:dyDescent="0.25">
      <c r="A24" s="4">
        <f t="shared" si="42"/>
        <v>0</v>
      </c>
      <c r="B24" s="4">
        <f t="shared" si="43"/>
        <v>527</v>
      </c>
      <c r="C24" s="4">
        <f t="shared" si="44"/>
        <v>632.4</v>
      </c>
      <c r="D24" s="4">
        <f t="shared" si="45"/>
        <v>758.88</v>
      </c>
      <c r="E24" s="5">
        <f t="shared" si="46"/>
        <v>5200000</v>
      </c>
      <c r="F24" s="9">
        <f t="shared" si="47"/>
        <v>9867</v>
      </c>
      <c r="G24" s="9">
        <f t="shared" si="48"/>
        <v>8223</v>
      </c>
      <c r="H24" s="9">
        <f t="shared" si="49"/>
        <v>6852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527</v>
      </c>
      <c r="R24" s="2">
        <v>5200000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E37" t="s">
        <v>41</v>
      </c>
      <c r="F37" s="7">
        <v>431</v>
      </c>
      <c r="U37" s="17"/>
      <c r="V37" s="26"/>
      <c r="W37" s="27">
        <v>0</v>
      </c>
      <c r="X37" s="27"/>
    </row>
    <row r="38" spans="5:25" ht="15.75" x14ac:dyDescent="0.25">
      <c r="E38" t="s">
        <v>42</v>
      </c>
      <c r="F38" s="7">
        <v>97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F39" s="7">
        <f>SUM(F37:F38)</f>
        <v>528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528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5280000</v>
      </c>
      <c r="X45" s="32"/>
    </row>
    <row r="46" spans="5:25" ht="15.75" x14ac:dyDescent="0.25">
      <c r="S46" s="11"/>
      <c r="T46" s="10"/>
      <c r="U46" s="17" t="s">
        <v>25</v>
      </c>
      <c r="V46" s="23"/>
      <c r="W46" s="33">
        <f>W45*0.85</f>
        <v>4488000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W45*0.7</f>
        <v>3695999.9999999995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1320000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11000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Y23:Y25"/>
  <sheetViews>
    <sheetView topLeftCell="A4" workbookViewId="0">
      <selection activeCell="Y26" sqref="Y26"/>
    </sheetView>
  </sheetViews>
  <sheetFormatPr defaultRowHeight="15" x14ac:dyDescent="0.25"/>
  <sheetData>
    <row r="23" spans="25:25" x14ac:dyDescent="0.25">
      <c r="Y23">
        <v>431</v>
      </c>
    </row>
    <row r="24" spans="25:25" x14ac:dyDescent="0.25">
      <c r="Y24">
        <v>97</v>
      </c>
    </row>
    <row r="25" spans="25:25" x14ac:dyDescent="0.25">
      <c r="Y25">
        <f>Y23+Y24</f>
        <v>528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2024-02-09T11:04:19Z</dcterms:modified>
</cp:coreProperties>
</file>