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Santosh Vasant Ambavane\"/>
    </mc:Choice>
  </mc:AlternateContent>
  <xr:revisionPtr revIDLastSave="0" documentId="13_ncr:1_{9CAF5B89-3007-48AB-9BDD-B230A4B5F88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1" i="4" l="1"/>
  <c r="Q10" i="4"/>
  <c r="Q9" i="4"/>
  <c r="Q8" i="4"/>
  <c r="G31" i="4" l="1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<sst xmlns="http://schemas.openxmlformats.org/spreadsheetml/2006/main" count="133" uniqueCount="89">
  <si>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</si>
  <si>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</si>
  <si>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</si>
  <si>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</si>
  <si>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</si>
  <si>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</si>
  <si>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</si>
  <si>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</si>
  <si>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</si>
  <si>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</si>
  <si>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</si>
  <si>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</si>
  <si>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</si>
  <si>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</si>
  <si>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</si>
  <si>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</si>
  <si>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</si>
  <si>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</si>
  <si>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</si>
  <si>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</si>
  <si>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</si>
  <si>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</si>
  <si>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</si>
  <si>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</si>
  <si>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</si>
  <si>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</si>
  <si>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</si>
  <si>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</si>
  <si>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</si>
  <si>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</si>
  <si>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</si>
  <si>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</si>
  <si>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</si>
  <si>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</si>
  <si>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</si>
  <si>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</si>
  <si>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</si>
  <si>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</si>
  <si>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</si>
  <si>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</si>
  <si>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</si>
  <si>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</si>
  <si>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</si>
  <si>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</si>
  <si>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</si>
  <si>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</si>
  <si>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</si>
  <si>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</si>
  <si>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</si>
  <si>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</si>
  <si>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</si>
  <si>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</si>
  <si>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</si>
  <si>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</si>
  <si>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</si>
  <si>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</si>
  <si>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</si>
  <si>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</si>
  <si>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</si>
  <si>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</si>
  <si>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</si>
  <si>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</si>
  <si>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</si>
  <si>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</si>
  <si>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</si>
  <si>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</si>
  <si>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</si>
  <si>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</si>
  <si>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</si>
  <si>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</si>
  <si>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</si>
  <si>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</si>
  <si>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</si>
  <si>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</si>
  <si>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</si>
  <si>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</si>
  <si>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</si>
  <si>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</si>
  <si>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</si>
  <si>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</si>
  <si>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</si>
  <si>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</si>
  <si>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</si>
  <si>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ACA</t>
  </si>
  <si>
    <t>IGR-03.02.24</t>
  </si>
  <si>
    <t>IGR-31.01.24</t>
  </si>
  <si>
    <t>IGR-27.05.23</t>
  </si>
  <si>
    <t>IGR-10.07.23</t>
  </si>
  <si>
    <t>IGR-18.09.23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</si>
</sst>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D9054-1AB6-45AF-8E4A-E379F7F5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841ADE-74A6-4FB4-BE5D-37BAF3350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74CB95-BE5B-4F8C-8C1C-45D230FA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EE42CF-DC7D-4E8B-BD09-61ACB0F2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439998</xdr:colOff>
      <xdr:row>46</xdr:row>
      <xdr:rowOff>163098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9C3F5-E67C-4E9B-A556-014B6937B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241598" cy="8402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C98D61-EEC1-415E-870E-5FA26742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C26B2-C499-4951-A78B-06C4735A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897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E1A64-7B90-4860-B72B-D95A912C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6D060F-ED4E-448F-914B-1CDE680A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7A135-5DC2-4BB7-9890-3540A80F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75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81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76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77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78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79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80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M32" sqref="M3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8800</v>
      </c>
      <c r="D3" s="24" t="s">
        <v>74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6300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8800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329</v>
      </c>
      <c r="D18" s="26"/>
      <c r="F18" s="19"/>
    </row>
    <row r="19" spans="1:6" x14ac:dyDescent="0.25">
      <c r="A19" s="16" t="s">
        <v>73</v>
      </c>
      <c r="B19" s="6"/>
      <c r="C19" s="32">
        <f>C18*C16</f>
        <v>2895200</v>
      </c>
      <c r="D19" s="33"/>
      <c r="E19" s="70"/>
      <c r="F19" s="34"/>
    </row>
    <row r="20" spans="1:6" x14ac:dyDescent="0.25">
      <c r="A20" s="16" t="s">
        <v>24</v>
      </c>
      <c r="C20" s="35">
        <f>C19*90%</f>
        <v>2605680</v>
      </c>
      <c r="D20" s="32"/>
      <c r="F20" s="19"/>
    </row>
    <row r="21" spans="1:6" x14ac:dyDescent="0.25">
      <c r="A21" s="16" t="s">
        <v>25</v>
      </c>
      <c r="C21" s="35">
        <f>C19*80%</f>
        <v>2316160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822500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6031.666666666667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328.71103199999999</v>
      </c>
      <c r="C2" s="4">
        <f t="shared" ref="C2:C16" si="1">B2*1.2</f>
        <v>394.45323839999998</v>
      </c>
      <c r="D2" s="4">
        <f t="shared" ref="D2:D16" si="2">C2*1.2</f>
        <v>473.34388607999995</v>
      </c>
      <c r="E2" s="5">
        <f t="shared" ref="E2:E16" si="3">R2</f>
        <v>2750475</v>
      </c>
      <c r="F2" s="4">
        <f t="shared" ref="F2:F15" si="4">ROUND((E2/B2),0)</f>
        <v>8367</v>
      </c>
      <c r="G2" s="4">
        <f t="shared" ref="G2:G15" si="5">ROUND((E2/C2),0)</f>
        <v>6973</v>
      </c>
      <c r="H2" s="4">
        <f t="shared" ref="H2:H15" si="6">ROUND((E2/D2),0)</f>
        <v>5811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30.538*10.764</f>
        <v>328.71103199999999</v>
      </c>
      <c r="R2" s="2">
        <v>2750475</v>
      </c>
      <c r="S2" s="2" t="s">
        <v>84</v>
      </c>
    </row>
    <row r="3" spans="1:19" x14ac:dyDescent="0.25">
      <c r="A3" s="4">
        <v>2</v>
      </c>
      <c r="B3" s="4">
        <f t="shared" si="0"/>
        <v>328.71103199999999</v>
      </c>
      <c r="C3" s="4">
        <f t="shared" si="1"/>
        <v>394.45323839999998</v>
      </c>
      <c r="D3" s="4">
        <f t="shared" si="2"/>
        <v>473.34388607999995</v>
      </c>
      <c r="E3" s="5">
        <f t="shared" si="3"/>
        <v>2750475</v>
      </c>
      <c r="F3" s="4">
        <f t="shared" si="4"/>
        <v>8367</v>
      </c>
      <c r="G3" s="4">
        <f t="shared" si="5"/>
        <v>6973</v>
      </c>
      <c r="H3" s="4">
        <f t="shared" si="6"/>
        <v>5811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30.538*10.764</f>
        <v>328.71103199999999</v>
      </c>
      <c r="R3" s="2">
        <v>2750475</v>
      </c>
      <c r="S3" s="2" t="s">
        <v>84</v>
      </c>
    </row>
    <row r="4" spans="1:19" x14ac:dyDescent="0.25">
      <c r="A4" s="4">
        <v>3</v>
      </c>
      <c r="B4" s="4">
        <f t="shared" si="0"/>
        <v>440.71045199999998</v>
      </c>
      <c r="C4" s="4">
        <f t="shared" si="1"/>
        <v>528.85254239999995</v>
      </c>
      <c r="D4" s="4">
        <f t="shared" si="2"/>
        <v>634.62305087999994</v>
      </c>
      <c r="E4" s="5">
        <f t="shared" si="3"/>
        <v>3500000</v>
      </c>
      <c r="F4" s="4">
        <f t="shared" si="4"/>
        <v>7942</v>
      </c>
      <c r="G4" s="4">
        <f t="shared" si="5"/>
        <v>6618</v>
      </c>
      <c r="H4" s="4">
        <f t="shared" si="6"/>
        <v>5515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40.943*10.764</f>
        <v>440.71045199999998</v>
      </c>
      <c r="R4" s="2">
        <v>3500000</v>
      </c>
      <c r="S4" s="2" t="s">
        <v>85</v>
      </c>
    </row>
    <row r="5" spans="1:19" x14ac:dyDescent="0.25">
      <c r="A5" s="4">
        <v>4</v>
      </c>
      <c r="B5" s="4">
        <f t="shared" si="0"/>
        <v>323</v>
      </c>
      <c r="C5" s="4">
        <f t="shared" si="1"/>
        <v>387.59999999999997</v>
      </c>
      <c r="D5" s="4">
        <f t="shared" si="2"/>
        <v>465.11999999999995</v>
      </c>
      <c r="E5" s="5">
        <f t="shared" si="3"/>
        <v>3450000</v>
      </c>
      <c r="F5" s="78">
        <f t="shared" si="4"/>
        <v>10681</v>
      </c>
      <c r="G5" s="78">
        <f t="shared" si="5"/>
        <v>8901</v>
      </c>
      <c r="H5" s="78">
        <f t="shared" si="6"/>
        <v>7417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323</v>
      </c>
      <c r="R5" s="79">
        <v>3450000</v>
      </c>
      <c r="S5" s="2"/>
    </row>
    <row r="6" spans="1:19" x14ac:dyDescent="0.25">
      <c r="A6" s="4">
        <v>5</v>
      </c>
      <c r="B6" s="4">
        <f t="shared" si="0"/>
        <v>350</v>
      </c>
      <c r="C6" s="4">
        <f t="shared" si="1"/>
        <v>420</v>
      </c>
      <c r="D6" s="4">
        <f t="shared" si="2"/>
        <v>504</v>
      </c>
      <c r="E6" s="5">
        <f t="shared" si="3"/>
        <v>2600000</v>
      </c>
      <c r="F6" s="78">
        <f t="shared" si="4"/>
        <v>7429</v>
      </c>
      <c r="G6" s="78">
        <f t="shared" si="5"/>
        <v>6190</v>
      </c>
      <c r="H6" s="78">
        <f t="shared" si="6"/>
        <v>5159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350</v>
      </c>
      <c r="R6" s="79">
        <v>2600000</v>
      </c>
      <c r="S6" s="2"/>
    </row>
    <row r="7" spans="1:19" x14ac:dyDescent="0.25">
      <c r="A7" s="4">
        <v>6</v>
      </c>
      <c r="B7" s="4">
        <f t="shared" si="0"/>
        <v>380</v>
      </c>
      <c r="C7" s="4">
        <f t="shared" si="1"/>
        <v>456</v>
      </c>
      <c r="D7" s="4">
        <f t="shared" si="2"/>
        <v>547.19999999999993</v>
      </c>
      <c r="E7" s="5">
        <f t="shared" si="3"/>
        <v>2375000</v>
      </c>
      <c r="F7" s="4">
        <f t="shared" si="4"/>
        <v>6250</v>
      </c>
      <c r="G7" s="4">
        <f t="shared" si="5"/>
        <v>5208</v>
      </c>
      <c r="H7" s="4">
        <f t="shared" si="6"/>
        <v>4340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380</v>
      </c>
      <c r="R7" s="2">
        <v>2375000</v>
      </c>
      <c r="S7" s="2"/>
    </row>
    <row r="8" spans="1:19" x14ac:dyDescent="0.25">
      <c r="A8" s="4">
        <v>7</v>
      </c>
      <c r="B8" s="4">
        <f t="shared" si="0"/>
        <v>440.71045199999998</v>
      </c>
      <c r="C8" s="4">
        <f t="shared" si="1"/>
        <v>528.85254239999995</v>
      </c>
      <c r="D8" s="4">
        <f t="shared" si="2"/>
        <v>634.62305087999994</v>
      </c>
      <c r="E8" s="5">
        <f t="shared" si="3"/>
        <v>3800000</v>
      </c>
      <c r="F8" s="78">
        <f t="shared" si="4"/>
        <v>8622</v>
      </c>
      <c r="G8" s="78">
        <f t="shared" si="5"/>
        <v>7185</v>
      </c>
      <c r="H8" s="78">
        <f t="shared" si="6"/>
        <v>5988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40.943*10.764</f>
        <v>440.71045199999998</v>
      </c>
      <c r="R8" s="79">
        <v>3800000</v>
      </c>
      <c r="S8" s="79" t="s">
        <v>86</v>
      </c>
    </row>
    <row r="9" spans="1:19" x14ac:dyDescent="0.25">
      <c r="A9" s="4">
        <v>8</v>
      </c>
      <c r="B9" s="4">
        <f t="shared" si="0"/>
        <v>440.71045199999998</v>
      </c>
      <c r="C9" s="4">
        <f t="shared" si="1"/>
        <v>528.85254239999995</v>
      </c>
      <c r="D9" s="4">
        <f t="shared" si="2"/>
        <v>634.62305087999994</v>
      </c>
      <c r="E9" s="5">
        <f t="shared" si="3"/>
        <v>3800000</v>
      </c>
      <c r="F9" s="78">
        <f t="shared" si="4"/>
        <v>8622</v>
      </c>
      <c r="G9" s="78">
        <f t="shared" si="5"/>
        <v>7185</v>
      </c>
      <c r="H9" s="78">
        <f t="shared" si="6"/>
        <v>5988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f>40.943*10.764</f>
        <v>440.71045199999998</v>
      </c>
      <c r="R9" s="79">
        <v>3800000</v>
      </c>
      <c r="S9" s="79" t="s">
        <v>87</v>
      </c>
    </row>
    <row r="10" spans="1:19" x14ac:dyDescent="0.25">
      <c r="A10" s="4">
        <v>9</v>
      </c>
      <c r="B10" s="4">
        <f t="shared" si="0"/>
        <v>440.71045199999998</v>
      </c>
      <c r="C10" s="4">
        <f t="shared" si="1"/>
        <v>528.85254239999995</v>
      </c>
      <c r="D10" s="4">
        <f t="shared" si="2"/>
        <v>634.62305087999994</v>
      </c>
      <c r="E10" s="5">
        <f t="shared" si="3"/>
        <v>3551000</v>
      </c>
      <c r="F10" s="80">
        <f t="shared" si="4"/>
        <v>8057</v>
      </c>
      <c r="G10" s="80">
        <f t="shared" si="5"/>
        <v>6715</v>
      </c>
      <c r="H10" s="80">
        <f t="shared" si="6"/>
        <v>5595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 t="shared" si="9"/>
        <v>0</v>
      </c>
      <c r="Q10" s="81">
        <f>40.943*10.764</f>
        <v>440.71045199999998</v>
      </c>
      <c r="R10" s="82">
        <v>3551000</v>
      </c>
      <c r="S10" s="82" t="s">
        <v>87</v>
      </c>
    </row>
    <row r="11" spans="1:19" x14ac:dyDescent="0.25">
      <c r="A11" s="4">
        <v>10</v>
      </c>
      <c r="B11" s="4">
        <f t="shared" si="0"/>
        <v>323.13527999999997</v>
      </c>
      <c r="C11" s="4">
        <f t="shared" si="1"/>
        <v>387.76233599999995</v>
      </c>
      <c r="D11" s="4">
        <f t="shared" si="2"/>
        <v>465.31480319999991</v>
      </c>
      <c r="E11" s="5">
        <f t="shared" si="3"/>
        <v>2850000</v>
      </c>
      <c r="F11" s="78">
        <f t="shared" si="4"/>
        <v>8820</v>
      </c>
      <c r="G11" s="78">
        <f t="shared" si="5"/>
        <v>7350</v>
      </c>
      <c r="H11" s="78">
        <f t="shared" si="6"/>
        <v>6125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 t="shared" ref="P11:P15" si="10">O11/1.2</f>
        <v>0</v>
      </c>
      <c r="Q11" s="7">
        <f>30.02*10.764</f>
        <v>323.13527999999997</v>
      </c>
      <c r="R11" s="79">
        <v>2850000</v>
      </c>
      <c r="S11" s="79" t="s">
        <v>88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1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82</v>
      </c>
      <c r="D28" s="72"/>
      <c r="F28" s="57" t="s">
        <v>83</v>
      </c>
      <c r="G28" s="57">
        <v>329</v>
      </c>
    </row>
    <row r="29" spans="1:19" s="10" customFormat="1" x14ac:dyDescent="0.25">
      <c r="C29" s="72" t="s">
        <v>1</v>
      </c>
      <c r="D29" s="72">
        <v>2750475</v>
      </c>
      <c r="F29" s="57" t="s">
        <v>71</v>
      </c>
      <c r="G29" s="57">
        <v>362</v>
      </c>
      <c r="H29" s="10">
        <f>G29/G28</f>
        <v>1.1003039513677813</v>
      </c>
    </row>
    <row r="30" spans="1:19" s="10" customFormat="1" x14ac:dyDescent="0.25">
      <c r="F30" s="57" t="s">
        <v>72</v>
      </c>
      <c r="G30" s="57">
        <v>8800</v>
      </c>
    </row>
    <row r="31" spans="1:19" s="10" customFormat="1" x14ac:dyDescent="0.25">
      <c r="C31" s="75"/>
      <c r="D31" s="75"/>
      <c r="F31" s="75" t="s">
        <v>73</v>
      </c>
      <c r="G31" s="75">
        <f>G28*G30</f>
        <v>2895200</v>
      </c>
      <c r="H31" s="10">
        <f>G31/D29</f>
        <v>1.0526181841318318</v>
      </c>
    </row>
    <row r="32" spans="1:19" s="10" customFormat="1" x14ac:dyDescent="0.25">
      <c r="C32" s="75"/>
      <c r="D32" s="75"/>
      <c r="F32" s="75" t="s">
        <v>24</v>
      </c>
      <c r="G32" s="75">
        <f>G31*90%</f>
        <v>2605680</v>
      </c>
    </row>
    <row r="33" spans="3:7" s="10" customFormat="1" x14ac:dyDescent="0.25">
      <c r="C33" s="75"/>
      <c r="D33" s="75"/>
      <c r="F33" s="75" t="s">
        <v>25</v>
      </c>
      <c r="G33" s="75">
        <f>G31*80%</f>
        <v>2316160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2024-02-07T11:53:12Z</dcterms:modified>
</cp:coreProperties>
</file>