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45CFD64-BB60-4322-93D5-321C0C391B1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1" l="1"/>
  <c r="G35" i="1"/>
  <c r="F35" i="1"/>
  <c r="A34" i="1"/>
  <c r="B18" i="1"/>
  <c r="F6" i="1"/>
  <c r="A33" i="1"/>
  <c r="E6" i="1"/>
  <c r="C35" i="1" l="1"/>
  <c r="C34" i="1"/>
  <c r="C33" i="1"/>
  <c r="B10" i="1" l="1"/>
  <c r="B11" i="1" s="1"/>
  <c r="B8" i="1"/>
  <c r="B6" i="1"/>
  <c r="B5" i="1"/>
  <c r="B14" i="1" s="1"/>
  <c r="B12" i="1" l="1"/>
  <c r="B13" i="1"/>
  <c r="B15" i="1" s="1"/>
  <c r="B17" i="1" s="1"/>
  <c r="B19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H33" i="1" l="1"/>
  <c r="I26" i="1" l="1"/>
  <c r="H30" i="1" l="1"/>
  <c r="H29" i="1"/>
  <c r="H31" i="1"/>
  <c r="H25" i="1" l="1"/>
  <c r="H34" i="1" l="1"/>
  <c r="H26" i="1"/>
  <c r="H27" i="1"/>
  <c r="H28" i="1"/>
</calcChain>
</file>

<file path=xl/sharedStrings.xml><?xml version="1.0" encoding="utf-8"?>
<sst xmlns="http://schemas.openxmlformats.org/spreadsheetml/2006/main" count="26" uniqueCount="25">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</sst>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7" fillId="0" borderId="1" xfId="0" applyNumberFormat="1" applyFont="1" applyBorder="1"/>
    <xf numFmtId="43" fontId="5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96795</xdr:colOff>
      <xdr:row>16</xdr:row>
      <xdr:rowOff>143320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6BED4E-C7DA-4084-9F74-10D6AFBAF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69595" cy="3191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459136</xdr:colOff>
      <xdr:row>45</xdr:row>
      <xdr:rowOff>58354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88654A-BE78-469F-A8D2-D93207AAD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70336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411504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C4F464-5DEF-4343-8271-7F4E63F69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22704" cy="901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238839</xdr:colOff>
      <xdr:row>35</xdr:row>
      <xdr:rowOff>86668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7697F8-4E89-4B6C-8BCC-0060FC0F3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15639" cy="675416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238839</xdr:colOff>
      <xdr:row>36</xdr:row>
      <xdr:rowOff>29536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74B993-504D-4679-8F1B-AF4A94668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115639" cy="6887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F9" sqref="F9"/>
    </sheetView>
  </sheetViews>
  <sheetFormatPr defaultRowHeight="15" x14ac:dyDescent="0.25"/>
  <cols>
    <col min="1" max="1" width="21.7109375" bestFit="1" customWidth="1"/>
    <col min="2" max="2" width="15.5703125" style="9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3"/>
      <c r="E1" s="2"/>
      <c r="F1" s="3"/>
      <c r="G1" s="3"/>
    </row>
    <row r="2" spans="1:13" ht="16.5" x14ac:dyDescent="0.3">
      <c r="A2" s="18"/>
      <c r="B2" s="29"/>
      <c r="C2" s="29"/>
      <c r="D2" s="9"/>
      <c r="E2" t="s">
        <v>13</v>
      </c>
    </row>
    <row r="3" spans="1:13" ht="16.5" x14ac:dyDescent="0.3">
      <c r="A3" s="18" t="s">
        <v>0</v>
      </c>
      <c r="B3" s="30">
        <v>10500</v>
      </c>
      <c r="C3" s="19"/>
      <c r="D3" s="8"/>
      <c r="E3" s="4">
        <v>2022</v>
      </c>
      <c r="F3" s="5">
        <v>2023</v>
      </c>
      <c r="G3" s="6"/>
      <c r="L3" s="5"/>
      <c r="M3" s="6"/>
    </row>
    <row r="4" spans="1:13" ht="33" x14ac:dyDescent="0.3">
      <c r="A4" s="20" t="s">
        <v>1</v>
      </c>
      <c r="B4" s="30">
        <v>2600</v>
      </c>
      <c r="C4" s="19"/>
      <c r="D4" s="8"/>
      <c r="E4" s="29"/>
      <c r="F4" s="5"/>
      <c r="G4" s="6"/>
      <c r="H4" s="29"/>
      <c r="K4" s="39"/>
      <c r="L4" s="5"/>
      <c r="M4" s="6"/>
    </row>
    <row r="5" spans="1:13" ht="16.5" x14ac:dyDescent="0.3">
      <c r="A5" s="18" t="s">
        <v>2</v>
      </c>
      <c r="B5" s="30">
        <f>B3-B4</f>
        <v>7900</v>
      </c>
      <c r="C5" s="19"/>
      <c r="D5" s="8"/>
      <c r="E5" s="10" t="s">
        <v>23</v>
      </c>
      <c r="F5" s="10" t="s">
        <v>24</v>
      </c>
      <c r="G5" s="16"/>
      <c r="H5" s="10"/>
      <c r="I5" s="10"/>
      <c r="L5" s="5"/>
      <c r="M5" s="6"/>
    </row>
    <row r="6" spans="1:13" ht="16.5" x14ac:dyDescent="0.3">
      <c r="A6" s="18" t="s">
        <v>3</v>
      </c>
      <c r="B6" s="30">
        <f>B4</f>
        <v>2600</v>
      </c>
      <c r="C6" s="19"/>
      <c r="D6" s="8"/>
      <c r="E6" s="10">
        <f>37.7*10.764</f>
        <v>405.80279999999999</v>
      </c>
      <c r="F6" s="10">
        <f>E6*1.1</f>
        <v>446.38308000000001</v>
      </c>
      <c r="G6" s="16"/>
      <c r="H6" s="10"/>
      <c r="I6" s="10"/>
      <c r="L6" s="5"/>
      <c r="M6" s="6"/>
    </row>
    <row r="7" spans="1:13" ht="16.5" x14ac:dyDescent="0.3">
      <c r="A7" s="18" t="s">
        <v>4</v>
      </c>
      <c r="B7" s="21">
        <v>0</v>
      </c>
      <c r="C7" s="22"/>
      <c r="D7" s="1"/>
      <c r="E7" s="10"/>
      <c r="F7" s="10">
        <v>3495</v>
      </c>
      <c r="G7" s="7"/>
      <c r="H7" s="10"/>
      <c r="I7" s="10"/>
      <c r="L7" s="35"/>
      <c r="M7" s="36"/>
    </row>
    <row r="8" spans="1:13" ht="16.5" x14ac:dyDescent="0.3">
      <c r="A8" s="18" t="s">
        <v>5</v>
      </c>
      <c r="B8" s="21">
        <f>B9-B7</f>
        <v>60</v>
      </c>
      <c r="C8" s="22"/>
      <c r="D8" s="32"/>
      <c r="E8" s="12"/>
      <c r="F8" s="47">
        <f>F7*F6</f>
        <v>1560108.8646</v>
      </c>
      <c r="G8" s="7"/>
      <c r="H8" s="12"/>
      <c r="I8" s="12"/>
      <c r="L8" s="35"/>
      <c r="M8" s="36"/>
    </row>
    <row r="9" spans="1:13" ht="16.5" x14ac:dyDescent="0.3">
      <c r="A9" s="18" t="s">
        <v>6</v>
      </c>
      <c r="B9" s="21">
        <v>60</v>
      </c>
      <c r="C9" s="22"/>
      <c r="D9" s="1"/>
      <c r="E9" s="37"/>
      <c r="F9" s="8"/>
      <c r="G9" s="15"/>
      <c r="H9" s="10"/>
      <c r="I9" s="10"/>
      <c r="J9" s="37"/>
      <c r="K9" s="37"/>
      <c r="L9" s="33"/>
      <c r="M9" s="36"/>
    </row>
    <row r="10" spans="1:13" ht="33" x14ac:dyDescent="0.3">
      <c r="A10" s="20" t="s">
        <v>7</v>
      </c>
      <c r="B10" s="21">
        <f>90*B7/B9</f>
        <v>0</v>
      </c>
      <c r="C10" s="22"/>
      <c r="D10" s="1"/>
      <c r="E10" s="15"/>
      <c r="F10" s="42"/>
      <c r="G10" s="15"/>
      <c r="H10" s="34"/>
      <c r="I10" s="34"/>
      <c r="J10" s="37"/>
      <c r="K10" s="37"/>
      <c r="L10" s="33"/>
      <c r="M10" s="36"/>
    </row>
    <row r="11" spans="1:13" ht="16.5" x14ac:dyDescent="0.3">
      <c r="A11" s="18"/>
      <c r="B11" s="31">
        <f>B10%</f>
        <v>0</v>
      </c>
      <c r="C11" s="44"/>
      <c r="D11" s="40"/>
      <c r="G11" s="15"/>
      <c r="H11" s="34"/>
      <c r="I11" s="34"/>
      <c r="J11" s="37"/>
      <c r="K11" s="37"/>
      <c r="L11" s="33"/>
      <c r="M11" s="38"/>
    </row>
    <row r="12" spans="1:13" ht="16.5" x14ac:dyDescent="0.3">
      <c r="A12" s="18" t="s">
        <v>8</v>
      </c>
      <c r="B12" s="30">
        <f>B6*B11</f>
        <v>0</v>
      </c>
      <c r="C12" s="23"/>
      <c r="D12" s="41"/>
      <c r="G12" s="15"/>
      <c r="H12" s="34"/>
      <c r="I12" s="34"/>
      <c r="J12" s="37"/>
      <c r="K12" s="37"/>
      <c r="L12" s="33"/>
      <c r="M12" s="6"/>
    </row>
    <row r="13" spans="1:13" ht="16.5" x14ac:dyDescent="0.3">
      <c r="A13" s="18" t="s">
        <v>9</v>
      </c>
      <c r="B13" s="30">
        <f>B6-B12</f>
        <v>2600</v>
      </c>
      <c r="C13" s="23"/>
      <c r="D13" s="41"/>
      <c r="G13" s="15"/>
      <c r="H13" s="34"/>
      <c r="I13" s="34"/>
      <c r="J13" s="37"/>
      <c r="K13" s="37"/>
      <c r="L13" s="33"/>
      <c r="M13" s="6"/>
    </row>
    <row r="14" spans="1:13" ht="16.5" x14ac:dyDescent="0.3">
      <c r="A14" s="18" t="s">
        <v>2</v>
      </c>
      <c r="B14" s="30">
        <f>B5</f>
        <v>7900</v>
      </c>
      <c r="C14" s="19"/>
      <c r="D14" s="8"/>
      <c r="G14" s="15"/>
      <c r="H14" s="34"/>
      <c r="I14" s="34"/>
      <c r="J14" s="37"/>
      <c r="K14" s="37"/>
      <c r="L14" s="33"/>
      <c r="M14" s="6"/>
    </row>
    <row r="15" spans="1:13" ht="16.5" x14ac:dyDescent="0.3">
      <c r="A15" s="18" t="s">
        <v>10</v>
      </c>
      <c r="B15" s="30">
        <f>B14+B13</f>
        <v>10500</v>
      </c>
      <c r="C15" s="19"/>
      <c r="D15" s="8"/>
      <c r="G15" s="15"/>
      <c r="H15" s="37"/>
      <c r="I15" s="37"/>
      <c r="J15" s="37"/>
      <c r="K15" s="37"/>
      <c r="L15" s="33"/>
      <c r="M15" s="6"/>
    </row>
    <row r="16" spans="1:13" ht="16.5" x14ac:dyDescent="0.3">
      <c r="A16" s="18" t="s">
        <v>22</v>
      </c>
      <c r="B16" s="24">
        <v>406</v>
      </c>
      <c r="C16" s="45"/>
      <c r="D16" s="8"/>
      <c r="E16" s="7"/>
      <c r="F16" s="7"/>
      <c r="G16" s="7"/>
      <c r="H16" s="8"/>
      <c r="M16" s="36"/>
    </row>
    <row r="17" spans="1:14" ht="16.5" x14ac:dyDescent="0.3">
      <c r="A17" s="18" t="s">
        <v>21</v>
      </c>
      <c r="B17" s="25">
        <f>B15*B16</f>
        <v>4263000</v>
      </c>
      <c r="C17" s="25"/>
      <c r="D17" s="8"/>
      <c r="E17" s="7"/>
      <c r="F17" s="43"/>
      <c r="G17" s="7"/>
      <c r="H17" s="8"/>
      <c r="M17" s="7"/>
      <c r="N17" s="8"/>
    </row>
    <row r="18" spans="1:14" ht="16.5" x14ac:dyDescent="0.3">
      <c r="A18" s="18" t="s">
        <v>12</v>
      </c>
      <c r="B18" s="26">
        <f>446*B4</f>
        <v>1159600</v>
      </c>
      <c r="C18" s="19"/>
      <c r="D18" s="8"/>
      <c r="E18" s="8"/>
      <c r="F18" s="7"/>
    </row>
    <row r="19" spans="1:14" ht="16.5" x14ac:dyDescent="0.3">
      <c r="A19" s="21" t="s">
        <v>16</v>
      </c>
      <c r="B19" s="26">
        <f>B17*0.03/12</f>
        <v>10657.5</v>
      </c>
      <c r="C19" s="46"/>
      <c r="D19" s="8"/>
      <c r="E19" s="8"/>
      <c r="F19" s="7"/>
    </row>
    <row r="20" spans="1:14" x14ac:dyDescent="0.25">
      <c r="B20" s="14"/>
    </row>
    <row r="21" spans="1:14" x14ac:dyDescent="0.25">
      <c r="B21" s="14"/>
    </row>
    <row r="23" spans="1:14" x14ac:dyDescent="0.25">
      <c r="C23" t="s">
        <v>14</v>
      </c>
    </row>
    <row r="24" spans="1:14" x14ac:dyDescent="0.25">
      <c r="B24" s="11" t="s">
        <v>15</v>
      </c>
      <c r="C24" s="10" t="s">
        <v>20</v>
      </c>
      <c r="D24" s="10"/>
      <c r="E24" s="10" t="s">
        <v>11</v>
      </c>
      <c r="F24" s="10" t="s">
        <v>17</v>
      </c>
      <c r="G24" s="10" t="s">
        <v>18</v>
      </c>
      <c r="H24" s="10" t="s">
        <v>19</v>
      </c>
      <c r="I24" s="10"/>
    </row>
    <row r="25" spans="1:14" ht="17.25" x14ac:dyDescent="0.3">
      <c r="B25" s="11">
        <v>282</v>
      </c>
      <c r="C25" s="10"/>
      <c r="D25" s="10"/>
      <c r="E25" s="10">
        <v>3100000</v>
      </c>
      <c r="F25" s="12">
        <f t="shared" ref="F25:F31" si="0">E25/B25</f>
        <v>10992.90780141844</v>
      </c>
      <c r="G25" s="12" t="e">
        <f>E25/C25</f>
        <v>#DIV/0!</v>
      </c>
      <c r="H25" s="12" t="e">
        <f>E25/#REF!</f>
        <v>#REF!</v>
      </c>
      <c r="I25" s="10">
        <f>C25/B25</f>
        <v>0</v>
      </c>
      <c r="J25" s="17"/>
    </row>
    <row r="26" spans="1:14" ht="17.25" x14ac:dyDescent="0.3">
      <c r="B26" s="11">
        <v>406</v>
      </c>
      <c r="C26" s="10"/>
      <c r="D26" s="10"/>
      <c r="E26" s="10">
        <v>4100000</v>
      </c>
      <c r="F26" s="12">
        <f t="shared" si="0"/>
        <v>10098.522167487685</v>
      </c>
      <c r="G26" s="12" t="e">
        <f>E26/C26</f>
        <v>#DIV/0!</v>
      </c>
      <c r="H26" s="12" t="e">
        <f>E26/#REF!</f>
        <v>#REF!</v>
      </c>
      <c r="I26" s="10">
        <f>C26/B26</f>
        <v>0</v>
      </c>
      <c r="J26" s="17"/>
    </row>
    <row r="27" spans="1:14" x14ac:dyDescent="0.25">
      <c r="B27" s="11">
        <v>501</v>
      </c>
      <c r="C27" s="10"/>
      <c r="D27" s="10"/>
      <c r="E27" s="12">
        <v>4425000</v>
      </c>
      <c r="F27" s="12">
        <f t="shared" si="0"/>
        <v>8832.3353293413165</v>
      </c>
      <c r="G27" s="12" t="e">
        <f t="shared" ref="G27:G31" si="1">E27/C27</f>
        <v>#DIV/0!</v>
      </c>
      <c r="H27" s="12" t="e">
        <f>E27/#REF!</f>
        <v>#REF!</v>
      </c>
      <c r="I27" s="10"/>
    </row>
    <row r="28" spans="1:14" x14ac:dyDescent="0.25">
      <c r="B28" s="11">
        <v>297</v>
      </c>
      <c r="C28" s="10"/>
      <c r="D28" s="10"/>
      <c r="E28" s="12">
        <v>3000000</v>
      </c>
      <c r="F28" s="12">
        <f t="shared" si="0"/>
        <v>10101.010101010101</v>
      </c>
      <c r="G28" s="12" t="e">
        <f t="shared" si="1"/>
        <v>#DIV/0!</v>
      </c>
      <c r="H28" s="12" t="e">
        <f>E28/#REF!</f>
        <v>#REF!</v>
      </c>
      <c r="I28" s="10" t="e">
        <f>#REF!/B28</f>
        <v>#REF!</v>
      </c>
    </row>
    <row r="29" spans="1:14" x14ac:dyDescent="0.25">
      <c r="B29" s="11">
        <v>428</v>
      </c>
      <c r="C29" s="27"/>
      <c r="E29" s="28">
        <v>3780000</v>
      </c>
      <c r="F29" s="28">
        <f t="shared" si="0"/>
        <v>8831.7757009345787</v>
      </c>
      <c r="G29" s="12" t="e">
        <f t="shared" si="1"/>
        <v>#DIV/0!</v>
      </c>
      <c r="H29" s="28" t="e">
        <f>E29/#REF!</f>
        <v>#REF!</v>
      </c>
      <c r="I29" s="10">
        <f>C29/B29</f>
        <v>0</v>
      </c>
    </row>
    <row r="30" spans="1:14" x14ac:dyDescent="0.25">
      <c r="B30" s="9">
        <v>468</v>
      </c>
      <c r="E30" s="28">
        <v>4950000</v>
      </c>
      <c r="F30" s="28">
        <f t="shared" si="0"/>
        <v>10576.923076923076</v>
      </c>
      <c r="G30" s="28" t="e">
        <f t="shared" si="1"/>
        <v>#DIV/0!</v>
      </c>
      <c r="H30" s="28" t="e">
        <f>E30/#REF!</f>
        <v>#REF!</v>
      </c>
      <c r="I30" t="e">
        <f>#REF!/B30</f>
        <v>#REF!</v>
      </c>
    </row>
    <row r="31" spans="1:14" x14ac:dyDescent="0.25">
      <c r="E31" s="27"/>
      <c r="F31" s="28" t="e">
        <f t="shared" si="0"/>
        <v>#DIV/0!</v>
      </c>
      <c r="G31" s="28" t="e">
        <f t="shared" si="1"/>
        <v>#DIV/0!</v>
      </c>
      <c r="H31" s="28" t="e">
        <f>E31/#REF!</f>
        <v>#REF!</v>
      </c>
    </row>
    <row r="33" spans="1:8" x14ac:dyDescent="0.25">
      <c r="A33">
        <f>38.3*10.764</f>
        <v>412.26119999999992</v>
      </c>
      <c r="B33" s="9">
        <v>3935000</v>
      </c>
      <c r="C33">
        <f>B33/A33</f>
        <v>9544.9195801108635</v>
      </c>
      <c r="D33">
        <v>275500</v>
      </c>
      <c r="E33">
        <v>30000</v>
      </c>
      <c r="F33">
        <f>E33+D33+B33</f>
        <v>4240500</v>
      </c>
      <c r="G33">
        <f>F33/A33</f>
        <v>10285.954632645518</v>
      </c>
      <c r="H33" s="8" t="e">
        <f>F33/#REF!</f>
        <v>#REF!</v>
      </c>
    </row>
    <row r="34" spans="1:8" x14ac:dyDescent="0.25">
      <c r="A34">
        <f>27.2*10.764</f>
        <v>292.7808</v>
      </c>
      <c r="B34" s="9">
        <v>2765000</v>
      </c>
      <c r="C34">
        <f>B34/A34</f>
        <v>9443.9252847181233</v>
      </c>
      <c r="D34">
        <v>193600</v>
      </c>
      <c r="E34">
        <v>30000</v>
      </c>
      <c r="F34">
        <f>E34+D34+B34</f>
        <v>2988600</v>
      </c>
      <c r="G34">
        <f>F34/A34</f>
        <v>10207.636566332218</v>
      </c>
      <c r="H34" s="8" t="e">
        <f>F34/#REF!</f>
        <v>#REF!</v>
      </c>
    </row>
    <row r="35" spans="1:8" x14ac:dyDescent="0.25">
      <c r="A35">
        <v>412</v>
      </c>
      <c r="B35" s="9">
        <v>3925000</v>
      </c>
      <c r="C35">
        <f>B35/A35</f>
        <v>9526.6990291262136</v>
      </c>
      <c r="D35">
        <v>274800</v>
      </c>
      <c r="E35">
        <v>30000</v>
      </c>
      <c r="F35">
        <f>E35+D35+B35</f>
        <v>4229800</v>
      </c>
      <c r="G35">
        <f>F35/A35</f>
        <v>10266.504854368932</v>
      </c>
    </row>
    <row r="36" spans="1:8" ht="15.75" x14ac:dyDescent="0.25">
      <c r="A36" s="33"/>
      <c r="C36" t="e">
        <f>B36/#REF!</f>
        <v>#REF!</v>
      </c>
    </row>
    <row r="37" spans="1:8" ht="15.75" x14ac:dyDescent="0.25">
      <c r="A37" s="33"/>
    </row>
    <row r="38" spans="1:8" ht="15.75" x14ac:dyDescent="0.25">
      <c r="A38" s="33"/>
    </row>
    <row r="39" spans="1:8" ht="15.75" x14ac:dyDescent="0.25">
      <c r="A39" s="33"/>
    </row>
    <row r="40" spans="1:8" ht="15.75" x14ac:dyDescent="0.25">
      <c r="A40" s="33"/>
    </row>
    <row r="41" spans="1:8" ht="15.75" x14ac:dyDescent="0.25">
      <c r="A41" s="33"/>
    </row>
    <row r="42" spans="1:8" ht="15.75" x14ac:dyDescent="0.25">
      <c r="A42" s="33"/>
    </row>
    <row r="62" spans="3:5" x14ac:dyDescent="0.25">
      <c r="C62" s="8"/>
      <c r="D62" s="8"/>
      <c r="E62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T27" sqref="T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0" workbookViewId="0">
      <selection activeCell="Y30" sqref="W30:Y3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2024-02-05T13:03:28Z</dcterms:modified>
</cp:coreProperties>
</file>