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Shivkrupa - Malad\"/>
    </mc:Choice>
  </mc:AlternateContent>
  <xr:revisionPtr revIDLastSave="0" documentId="13_ncr:1_{629DDEC0-8342-4528-86E1-67F6E205D4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ivkrupa" sheetId="87" r:id="rId1"/>
    <sheet name="Shivkrupa (Sale)" sheetId="98" r:id="rId2"/>
    <sheet name="Shivkrupa (Rehab)" sheetId="99" r:id="rId3"/>
    <sheet name="Total" sheetId="79" r:id="rId4"/>
    <sheet name="RERA" sheetId="80" r:id="rId5"/>
    <sheet name="Typical Floor" sheetId="85" r:id="rId6"/>
    <sheet name="IGR" sheetId="94" r:id="rId7"/>
    <sheet name="RR" sheetId="95" r:id="rId8"/>
  </sheets>
  <definedNames>
    <definedName name="_xlnm._FilterDatabase" localSheetId="0" hidden="1">Shivkrupa!$N$1:$N$250</definedName>
    <definedName name="_xlnm._FilterDatabase" localSheetId="2" hidden="1">'Shivkrupa (Rehab)'!$D$3:$D$63</definedName>
    <definedName name="_xlnm._FilterDatabase" localSheetId="1" hidden="1">'Shivkrupa (Sale)'!$D$3:$D$174</definedName>
  </definedNames>
  <calcPr calcId="191029"/>
</workbook>
</file>

<file path=xl/calcChain.xml><?xml version="1.0" encoding="utf-8"?>
<calcChain xmlns="http://schemas.openxmlformats.org/spreadsheetml/2006/main">
  <c r="J10" i="79" l="1"/>
  <c r="J9" i="79"/>
  <c r="H6" i="79"/>
  <c r="G6" i="79"/>
  <c r="F6" i="79"/>
  <c r="E6" i="79"/>
  <c r="D2" i="79"/>
  <c r="D4" i="79" s="1"/>
  <c r="D6" i="79" s="1"/>
  <c r="D5" i="79"/>
  <c r="H4" i="79"/>
  <c r="G4" i="79"/>
  <c r="F4" i="79"/>
  <c r="E4" i="79"/>
  <c r="K2" i="79"/>
  <c r="F68" i="99"/>
  <c r="E68" i="99"/>
  <c r="F63" i="99"/>
  <c r="E63" i="99"/>
  <c r="K62" i="99"/>
  <c r="L62" i="99" s="1"/>
  <c r="G62" i="99"/>
  <c r="H62" i="99" s="1"/>
  <c r="M62" i="99" s="1"/>
  <c r="K61" i="99"/>
  <c r="L61" i="99" s="1"/>
  <c r="G61" i="99"/>
  <c r="H61" i="99" s="1"/>
  <c r="M61" i="99" s="1"/>
  <c r="K60" i="99"/>
  <c r="L60" i="99" s="1"/>
  <c r="G60" i="99"/>
  <c r="H60" i="99" s="1"/>
  <c r="M60" i="99" s="1"/>
  <c r="K59" i="99"/>
  <c r="L59" i="99" s="1"/>
  <c r="G59" i="99"/>
  <c r="H59" i="99" s="1"/>
  <c r="M59" i="99" s="1"/>
  <c r="K58" i="99"/>
  <c r="L58" i="99" s="1"/>
  <c r="G58" i="99"/>
  <c r="H58" i="99" s="1"/>
  <c r="M58" i="99" s="1"/>
  <c r="K57" i="99"/>
  <c r="L57" i="99" s="1"/>
  <c r="G57" i="99"/>
  <c r="H57" i="99" s="1"/>
  <c r="M57" i="99" s="1"/>
  <c r="K56" i="99"/>
  <c r="L56" i="99" s="1"/>
  <c r="G56" i="99"/>
  <c r="H56" i="99" s="1"/>
  <c r="M56" i="99" s="1"/>
  <c r="K55" i="99"/>
  <c r="L55" i="99" s="1"/>
  <c r="G55" i="99"/>
  <c r="H55" i="99" s="1"/>
  <c r="M55" i="99" s="1"/>
  <c r="K54" i="99"/>
  <c r="L54" i="99" s="1"/>
  <c r="G54" i="99"/>
  <c r="H54" i="99" s="1"/>
  <c r="M54" i="99" s="1"/>
  <c r="K53" i="99"/>
  <c r="L53" i="99" s="1"/>
  <c r="G53" i="99"/>
  <c r="H53" i="99" s="1"/>
  <c r="M53" i="99" s="1"/>
  <c r="K52" i="99"/>
  <c r="L52" i="99" s="1"/>
  <c r="G52" i="99"/>
  <c r="H52" i="99" s="1"/>
  <c r="M52" i="99" s="1"/>
  <c r="K51" i="99"/>
  <c r="L51" i="99" s="1"/>
  <c r="G51" i="99"/>
  <c r="H51" i="99" s="1"/>
  <c r="M51" i="99" s="1"/>
  <c r="K50" i="99"/>
  <c r="L50" i="99" s="1"/>
  <c r="G50" i="99"/>
  <c r="H50" i="99" s="1"/>
  <c r="M50" i="99" s="1"/>
  <c r="K49" i="99"/>
  <c r="L49" i="99" s="1"/>
  <c r="G49" i="99"/>
  <c r="H49" i="99" s="1"/>
  <c r="M49" i="99" s="1"/>
  <c r="K48" i="99"/>
  <c r="L48" i="99" s="1"/>
  <c r="G48" i="99"/>
  <c r="H48" i="99" s="1"/>
  <c r="M48" i="99" s="1"/>
  <c r="K47" i="99"/>
  <c r="L47" i="99" s="1"/>
  <c r="G47" i="99"/>
  <c r="H47" i="99" s="1"/>
  <c r="M47" i="99" s="1"/>
  <c r="K46" i="99"/>
  <c r="L46" i="99" s="1"/>
  <c r="G46" i="99"/>
  <c r="H46" i="99" s="1"/>
  <c r="M46" i="99" s="1"/>
  <c r="K45" i="99"/>
  <c r="L45" i="99" s="1"/>
  <c r="G45" i="99"/>
  <c r="H45" i="99" s="1"/>
  <c r="M45" i="99" s="1"/>
  <c r="K44" i="99"/>
  <c r="L44" i="99" s="1"/>
  <c r="G44" i="99"/>
  <c r="H44" i="99" s="1"/>
  <c r="M44" i="99" s="1"/>
  <c r="K43" i="99"/>
  <c r="L43" i="99" s="1"/>
  <c r="G43" i="99"/>
  <c r="H43" i="99" s="1"/>
  <c r="M43" i="99" s="1"/>
  <c r="K42" i="99"/>
  <c r="L42" i="99" s="1"/>
  <c r="G42" i="99"/>
  <c r="H42" i="99" s="1"/>
  <c r="M42" i="99" s="1"/>
  <c r="K41" i="99"/>
  <c r="L41" i="99" s="1"/>
  <c r="G41" i="99"/>
  <c r="H41" i="99" s="1"/>
  <c r="M41" i="99" s="1"/>
  <c r="K40" i="99"/>
  <c r="L40" i="99" s="1"/>
  <c r="G40" i="99"/>
  <c r="H40" i="99" s="1"/>
  <c r="M40" i="99" s="1"/>
  <c r="K39" i="99"/>
  <c r="L39" i="99" s="1"/>
  <c r="G39" i="99"/>
  <c r="H39" i="99" s="1"/>
  <c r="M39" i="99" s="1"/>
  <c r="K38" i="99"/>
  <c r="L38" i="99" s="1"/>
  <c r="G38" i="99"/>
  <c r="H38" i="99" s="1"/>
  <c r="M38" i="99" s="1"/>
  <c r="K37" i="99"/>
  <c r="L37" i="99" s="1"/>
  <c r="G37" i="99"/>
  <c r="H37" i="99" s="1"/>
  <c r="M37" i="99" s="1"/>
  <c r="K36" i="99"/>
  <c r="L36" i="99" s="1"/>
  <c r="G36" i="99"/>
  <c r="H36" i="99" s="1"/>
  <c r="M36" i="99" s="1"/>
  <c r="K35" i="99"/>
  <c r="L35" i="99" s="1"/>
  <c r="G35" i="99"/>
  <c r="H35" i="99" s="1"/>
  <c r="M35" i="99" s="1"/>
  <c r="K34" i="99"/>
  <c r="L34" i="99" s="1"/>
  <c r="G34" i="99"/>
  <c r="H34" i="99" s="1"/>
  <c r="M34" i="99" s="1"/>
  <c r="K33" i="99"/>
  <c r="L33" i="99" s="1"/>
  <c r="G33" i="99"/>
  <c r="H33" i="99" s="1"/>
  <c r="M33" i="99" s="1"/>
  <c r="K32" i="99"/>
  <c r="L32" i="99" s="1"/>
  <c r="G32" i="99"/>
  <c r="H32" i="99" s="1"/>
  <c r="M32" i="99" s="1"/>
  <c r="K31" i="99"/>
  <c r="L31" i="99" s="1"/>
  <c r="G31" i="99"/>
  <c r="H31" i="99" s="1"/>
  <c r="M31" i="99" s="1"/>
  <c r="K30" i="99"/>
  <c r="L30" i="99" s="1"/>
  <c r="G30" i="99"/>
  <c r="H30" i="99" s="1"/>
  <c r="M30" i="99" s="1"/>
  <c r="K29" i="99"/>
  <c r="L29" i="99" s="1"/>
  <c r="G29" i="99"/>
  <c r="H29" i="99" s="1"/>
  <c r="M29" i="99" s="1"/>
  <c r="K28" i="99"/>
  <c r="L28" i="99" s="1"/>
  <c r="G28" i="99"/>
  <c r="H28" i="99" s="1"/>
  <c r="M28" i="99" s="1"/>
  <c r="K27" i="99"/>
  <c r="L27" i="99" s="1"/>
  <c r="G27" i="99"/>
  <c r="H27" i="99" s="1"/>
  <c r="M27" i="99" s="1"/>
  <c r="K26" i="99"/>
  <c r="L26" i="99" s="1"/>
  <c r="G26" i="99"/>
  <c r="H26" i="99" s="1"/>
  <c r="M26" i="99" s="1"/>
  <c r="K25" i="99"/>
  <c r="L25" i="99" s="1"/>
  <c r="G25" i="99"/>
  <c r="H25" i="99" s="1"/>
  <c r="M25" i="99" s="1"/>
  <c r="K24" i="99"/>
  <c r="L24" i="99" s="1"/>
  <c r="G24" i="99"/>
  <c r="H24" i="99" s="1"/>
  <c r="M24" i="99" s="1"/>
  <c r="K23" i="99"/>
  <c r="L23" i="99" s="1"/>
  <c r="G23" i="99"/>
  <c r="H23" i="99" s="1"/>
  <c r="M23" i="99" s="1"/>
  <c r="K22" i="99"/>
  <c r="L22" i="99" s="1"/>
  <c r="G22" i="99"/>
  <c r="H22" i="99" s="1"/>
  <c r="M22" i="99" s="1"/>
  <c r="K21" i="99"/>
  <c r="L21" i="99" s="1"/>
  <c r="G21" i="99"/>
  <c r="H21" i="99" s="1"/>
  <c r="M21" i="99" s="1"/>
  <c r="K20" i="99"/>
  <c r="L20" i="99" s="1"/>
  <c r="G20" i="99"/>
  <c r="H20" i="99" s="1"/>
  <c r="M20" i="99" s="1"/>
  <c r="K19" i="99"/>
  <c r="L19" i="99" s="1"/>
  <c r="G19" i="99"/>
  <c r="H19" i="99" s="1"/>
  <c r="M19" i="99" s="1"/>
  <c r="K18" i="99"/>
  <c r="L18" i="99" s="1"/>
  <c r="G18" i="99"/>
  <c r="H18" i="99" s="1"/>
  <c r="M18" i="99" s="1"/>
  <c r="K17" i="99"/>
  <c r="L17" i="99" s="1"/>
  <c r="G17" i="99"/>
  <c r="H17" i="99" s="1"/>
  <c r="M17" i="99" s="1"/>
  <c r="K16" i="99"/>
  <c r="L16" i="99" s="1"/>
  <c r="G16" i="99"/>
  <c r="H16" i="99" s="1"/>
  <c r="M16" i="99" s="1"/>
  <c r="K15" i="99"/>
  <c r="L15" i="99" s="1"/>
  <c r="G15" i="99"/>
  <c r="H15" i="99" s="1"/>
  <c r="M15" i="99" s="1"/>
  <c r="K14" i="99"/>
  <c r="L14" i="99" s="1"/>
  <c r="G14" i="99"/>
  <c r="H14" i="99" s="1"/>
  <c r="M14" i="99" s="1"/>
  <c r="K13" i="99"/>
  <c r="L13" i="99" s="1"/>
  <c r="G13" i="99"/>
  <c r="H13" i="99" s="1"/>
  <c r="M13" i="99" s="1"/>
  <c r="K12" i="99"/>
  <c r="L12" i="99" s="1"/>
  <c r="G12" i="99"/>
  <c r="H12" i="99" s="1"/>
  <c r="M12" i="99" s="1"/>
  <c r="K11" i="99"/>
  <c r="L11" i="99" s="1"/>
  <c r="G11" i="99"/>
  <c r="H11" i="99" s="1"/>
  <c r="M11" i="99" s="1"/>
  <c r="K10" i="99"/>
  <c r="L10" i="99" s="1"/>
  <c r="G10" i="99"/>
  <c r="H10" i="99" s="1"/>
  <c r="M10" i="99" s="1"/>
  <c r="K9" i="99"/>
  <c r="L9" i="99" s="1"/>
  <c r="G9" i="99"/>
  <c r="H9" i="99" s="1"/>
  <c r="M9" i="99" s="1"/>
  <c r="K8" i="99"/>
  <c r="L8" i="99" s="1"/>
  <c r="G8" i="99"/>
  <c r="H8" i="99" s="1"/>
  <c r="M8" i="99" s="1"/>
  <c r="K7" i="99"/>
  <c r="L7" i="99" s="1"/>
  <c r="G7" i="99"/>
  <c r="H7" i="99" s="1"/>
  <c r="M7" i="99" s="1"/>
  <c r="K6" i="99"/>
  <c r="L6" i="99" s="1"/>
  <c r="G6" i="99"/>
  <c r="H6" i="99" s="1"/>
  <c r="M6" i="99" s="1"/>
  <c r="K5" i="99"/>
  <c r="L5" i="99" s="1"/>
  <c r="G5" i="99"/>
  <c r="H5" i="99" s="1"/>
  <c r="M5" i="99" s="1"/>
  <c r="K4" i="99"/>
  <c r="L4" i="99" s="1"/>
  <c r="I4" i="99"/>
  <c r="G4" i="99"/>
  <c r="H4" i="99" s="1"/>
  <c r="M4" i="99" s="1"/>
  <c r="K3" i="99"/>
  <c r="L3" i="99" s="1"/>
  <c r="G3" i="99"/>
  <c r="H3" i="99" s="1"/>
  <c r="F190" i="98"/>
  <c r="E190" i="98"/>
  <c r="G189" i="98"/>
  <c r="H189" i="98" s="1"/>
  <c r="M189" i="98" s="1"/>
  <c r="G188" i="98"/>
  <c r="H188" i="98" s="1"/>
  <c r="M188" i="98" s="1"/>
  <c r="G187" i="98"/>
  <c r="G186" i="98"/>
  <c r="H186" i="98" s="1"/>
  <c r="M186" i="98" s="1"/>
  <c r="G185" i="98"/>
  <c r="H185" i="98" s="1"/>
  <c r="M185" i="98" s="1"/>
  <c r="G184" i="98"/>
  <c r="H184" i="98" s="1"/>
  <c r="M184" i="98" s="1"/>
  <c r="G183" i="98"/>
  <c r="G182" i="98"/>
  <c r="H182" i="98" s="1"/>
  <c r="M182" i="98" s="1"/>
  <c r="G181" i="98"/>
  <c r="H181" i="98" s="1"/>
  <c r="M181" i="98" s="1"/>
  <c r="G180" i="98"/>
  <c r="H180" i="98" s="1"/>
  <c r="M180" i="98" s="1"/>
  <c r="G179" i="98"/>
  <c r="F174" i="98"/>
  <c r="E174" i="98"/>
  <c r="G173" i="98"/>
  <c r="H173" i="98" s="1"/>
  <c r="M173" i="98" s="1"/>
  <c r="G172" i="98"/>
  <c r="H172" i="98" s="1"/>
  <c r="M172" i="98" s="1"/>
  <c r="G171" i="98"/>
  <c r="H171" i="98" s="1"/>
  <c r="M171" i="98" s="1"/>
  <c r="G170" i="98"/>
  <c r="H170" i="98" s="1"/>
  <c r="M170" i="98" s="1"/>
  <c r="G169" i="98"/>
  <c r="H169" i="98" s="1"/>
  <c r="M169" i="98" s="1"/>
  <c r="G168" i="98"/>
  <c r="H168" i="98" s="1"/>
  <c r="M168" i="98" s="1"/>
  <c r="G167" i="98"/>
  <c r="H167" i="98" s="1"/>
  <c r="M167" i="98" s="1"/>
  <c r="G166" i="98"/>
  <c r="G165" i="98"/>
  <c r="H165" i="98" s="1"/>
  <c r="M165" i="98" s="1"/>
  <c r="G164" i="98"/>
  <c r="H164" i="98" s="1"/>
  <c r="M164" i="98" s="1"/>
  <c r="G163" i="98"/>
  <c r="H163" i="98" s="1"/>
  <c r="M163" i="98" s="1"/>
  <c r="G162" i="98"/>
  <c r="H162" i="98" s="1"/>
  <c r="M162" i="98" s="1"/>
  <c r="G161" i="98"/>
  <c r="H161" i="98" s="1"/>
  <c r="M161" i="98" s="1"/>
  <c r="G160" i="98"/>
  <c r="H160" i="98" s="1"/>
  <c r="M160" i="98" s="1"/>
  <c r="G159" i="98"/>
  <c r="H159" i="98" s="1"/>
  <c r="M159" i="98" s="1"/>
  <c r="G158" i="98"/>
  <c r="H158" i="98" s="1"/>
  <c r="M158" i="98" s="1"/>
  <c r="G157" i="98"/>
  <c r="G156" i="98"/>
  <c r="H156" i="98" s="1"/>
  <c r="M156" i="98" s="1"/>
  <c r="G155" i="98"/>
  <c r="H155" i="98" s="1"/>
  <c r="M155" i="98" s="1"/>
  <c r="G154" i="98"/>
  <c r="H154" i="98" s="1"/>
  <c r="M154" i="98" s="1"/>
  <c r="G153" i="98"/>
  <c r="G152" i="98"/>
  <c r="G151" i="98"/>
  <c r="H151" i="98" s="1"/>
  <c r="M151" i="98" s="1"/>
  <c r="G150" i="98"/>
  <c r="H150" i="98" s="1"/>
  <c r="M150" i="98" s="1"/>
  <c r="G149" i="98"/>
  <c r="H149" i="98" s="1"/>
  <c r="M149" i="98" s="1"/>
  <c r="G148" i="98"/>
  <c r="G147" i="98"/>
  <c r="H147" i="98" s="1"/>
  <c r="M147" i="98" s="1"/>
  <c r="G146" i="98"/>
  <c r="H146" i="98" s="1"/>
  <c r="M146" i="98" s="1"/>
  <c r="G145" i="98"/>
  <c r="H145" i="98" s="1"/>
  <c r="M145" i="98" s="1"/>
  <c r="G144" i="98"/>
  <c r="H144" i="98" s="1"/>
  <c r="M144" i="98" s="1"/>
  <c r="G143" i="98"/>
  <c r="H143" i="98" s="1"/>
  <c r="M143" i="98" s="1"/>
  <c r="G142" i="98"/>
  <c r="H142" i="98" s="1"/>
  <c r="M142" i="98" s="1"/>
  <c r="G141" i="98"/>
  <c r="H141" i="98" s="1"/>
  <c r="M141" i="98" s="1"/>
  <c r="G140" i="98"/>
  <c r="H140" i="98" s="1"/>
  <c r="M140" i="98" s="1"/>
  <c r="G139" i="98"/>
  <c r="G138" i="98"/>
  <c r="H138" i="98" s="1"/>
  <c r="M138" i="98" s="1"/>
  <c r="G137" i="98"/>
  <c r="G136" i="98"/>
  <c r="H136" i="98" s="1"/>
  <c r="M136" i="98" s="1"/>
  <c r="G135" i="98"/>
  <c r="H135" i="98" s="1"/>
  <c r="M135" i="98" s="1"/>
  <c r="G134" i="98"/>
  <c r="H134" i="98" s="1"/>
  <c r="M134" i="98" s="1"/>
  <c r="G133" i="98"/>
  <c r="H133" i="98" s="1"/>
  <c r="M133" i="98" s="1"/>
  <c r="G132" i="98"/>
  <c r="H132" i="98" s="1"/>
  <c r="M132" i="98" s="1"/>
  <c r="G131" i="98"/>
  <c r="G130" i="98"/>
  <c r="H130" i="98" s="1"/>
  <c r="M130" i="98" s="1"/>
  <c r="G129" i="98"/>
  <c r="G128" i="98"/>
  <c r="H128" i="98" s="1"/>
  <c r="M128" i="98" s="1"/>
  <c r="G127" i="98"/>
  <c r="H127" i="98" s="1"/>
  <c r="M127" i="98" s="1"/>
  <c r="G126" i="98"/>
  <c r="H126" i="98" s="1"/>
  <c r="M126" i="98" s="1"/>
  <c r="G125" i="98"/>
  <c r="G124" i="98"/>
  <c r="H124" i="98" s="1"/>
  <c r="M124" i="98" s="1"/>
  <c r="G123" i="98"/>
  <c r="G122" i="98"/>
  <c r="G121" i="98"/>
  <c r="G120" i="98"/>
  <c r="H120" i="98" s="1"/>
  <c r="M120" i="98" s="1"/>
  <c r="G119" i="98"/>
  <c r="H119" i="98" s="1"/>
  <c r="M119" i="98" s="1"/>
  <c r="G118" i="98"/>
  <c r="H118" i="98" s="1"/>
  <c r="M118" i="98" s="1"/>
  <c r="G117" i="98"/>
  <c r="H117" i="98" s="1"/>
  <c r="M117" i="98" s="1"/>
  <c r="G116" i="98"/>
  <c r="H116" i="98" s="1"/>
  <c r="M116" i="98" s="1"/>
  <c r="G115" i="98"/>
  <c r="G114" i="98"/>
  <c r="G113" i="98"/>
  <c r="H113" i="98" s="1"/>
  <c r="M113" i="98" s="1"/>
  <c r="G112" i="98"/>
  <c r="H112" i="98" s="1"/>
  <c r="M112" i="98" s="1"/>
  <c r="G111" i="98"/>
  <c r="H111" i="98" s="1"/>
  <c r="M111" i="98" s="1"/>
  <c r="G110" i="98"/>
  <c r="H110" i="98" s="1"/>
  <c r="M110" i="98" s="1"/>
  <c r="G109" i="98"/>
  <c r="H109" i="98" s="1"/>
  <c r="M109" i="98" s="1"/>
  <c r="G108" i="98"/>
  <c r="H108" i="98" s="1"/>
  <c r="M108" i="98" s="1"/>
  <c r="G107" i="98"/>
  <c r="G106" i="98"/>
  <c r="H106" i="98" s="1"/>
  <c r="M106" i="98" s="1"/>
  <c r="G105" i="98"/>
  <c r="H105" i="98" s="1"/>
  <c r="M105" i="98" s="1"/>
  <c r="G104" i="98"/>
  <c r="H104" i="98" s="1"/>
  <c r="M104" i="98" s="1"/>
  <c r="G103" i="98"/>
  <c r="G102" i="98"/>
  <c r="H102" i="98" s="1"/>
  <c r="M102" i="98" s="1"/>
  <c r="G101" i="98"/>
  <c r="H101" i="98" s="1"/>
  <c r="M101" i="98" s="1"/>
  <c r="G100" i="98"/>
  <c r="H100" i="98" s="1"/>
  <c r="M100" i="98" s="1"/>
  <c r="G99" i="98"/>
  <c r="H99" i="98" s="1"/>
  <c r="M99" i="98" s="1"/>
  <c r="G98" i="98"/>
  <c r="G97" i="98"/>
  <c r="G96" i="98"/>
  <c r="H96" i="98" s="1"/>
  <c r="M96" i="98" s="1"/>
  <c r="G95" i="98"/>
  <c r="G94" i="98"/>
  <c r="H94" i="98" s="1"/>
  <c r="M94" i="98" s="1"/>
  <c r="G93" i="98"/>
  <c r="H93" i="98" s="1"/>
  <c r="M93" i="98" s="1"/>
  <c r="G92" i="98"/>
  <c r="H92" i="98" s="1"/>
  <c r="M92" i="98" s="1"/>
  <c r="G91" i="98"/>
  <c r="H91" i="98" s="1"/>
  <c r="M91" i="98" s="1"/>
  <c r="G90" i="98"/>
  <c r="G89" i="98"/>
  <c r="G88" i="98"/>
  <c r="H88" i="98" s="1"/>
  <c r="M88" i="98" s="1"/>
  <c r="G87" i="98"/>
  <c r="G86" i="98"/>
  <c r="H86" i="98" s="1"/>
  <c r="M86" i="98" s="1"/>
  <c r="G85" i="98"/>
  <c r="H85" i="98" s="1"/>
  <c r="M85" i="98" s="1"/>
  <c r="G84" i="98"/>
  <c r="H84" i="98" s="1"/>
  <c r="M84" i="98" s="1"/>
  <c r="G83" i="98"/>
  <c r="H83" i="98" s="1"/>
  <c r="M83" i="98" s="1"/>
  <c r="G82" i="98"/>
  <c r="G81" i="98"/>
  <c r="G80" i="98"/>
  <c r="H80" i="98" s="1"/>
  <c r="M80" i="98" s="1"/>
  <c r="G79" i="98"/>
  <c r="G78" i="98"/>
  <c r="H78" i="98" s="1"/>
  <c r="M78" i="98" s="1"/>
  <c r="G77" i="98"/>
  <c r="H77" i="98" s="1"/>
  <c r="M77" i="98" s="1"/>
  <c r="G76" i="98"/>
  <c r="H76" i="98" s="1"/>
  <c r="M76" i="98" s="1"/>
  <c r="G75" i="98"/>
  <c r="H75" i="98" s="1"/>
  <c r="M75" i="98" s="1"/>
  <c r="G74" i="98"/>
  <c r="G73" i="98"/>
  <c r="G72" i="98"/>
  <c r="H72" i="98" s="1"/>
  <c r="M72" i="98" s="1"/>
  <c r="G71" i="98"/>
  <c r="G70" i="98"/>
  <c r="H70" i="98" s="1"/>
  <c r="M70" i="98" s="1"/>
  <c r="G69" i="98"/>
  <c r="G68" i="98"/>
  <c r="H68" i="98" s="1"/>
  <c r="M68" i="98" s="1"/>
  <c r="G67" i="98"/>
  <c r="H67" i="98" s="1"/>
  <c r="M67" i="98" s="1"/>
  <c r="G66" i="98"/>
  <c r="H66" i="98" s="1"/>
  <c r="M66" i="98" s="1"/>
  <c r="G65" i="98"/>
  <c r="H65" i="98" s="1"/>
  <c r="M65" i="98" s="1"/>
  <c r="G64" i="98"/>
  <c r="G63" i="98"/>
  <c r="H63" i="98" s="1"/>
  <c r="M63" i="98" s="1"/>
  <c r="G62" i="98"/>
  <c r="H62" i="98" s="1"/>
  <c r="M62" i="98" s="1"/>
  <c r="G61" i="98"/>
  <c r="H61" i="98" s="1"/>
  <c r="M61" i="98" s="1"/>
  <c r="G60" i="98"/>
  <c r="G59" i="98"/>
  <c r="G58" i="98"/>
  <c r="H58" i="98" s="1"/>
  <c r="M58" i="98" s="1"/>
  <c r="G57" i="98"/>
  <c r="H57" i="98" s="1"/>
  <c r="M57" i="98" s="1"/>
  <c r="G56" i="98"/>
  <c r="H56" i="98" s="1"/>
  <c r="M56" i="98" s="1"/>
  <c r="G55" i="98"/>
  <c r="G54" i="98"/>
  <c r="H54" i="98" s="1"/>
  <c r="M54" i="98" s="1"/>
  <c r="G53" i="98"/>
  <c r="G52" i="98"/>
  <c r="H52" i="98" s="1"/>
  <c r="M52" i="98" s="1"/>
  <c r="G51" i="98"/>
  <c r="H51" i="98" s="1"/>
  <c r="M51" i="98" s="1"/>
  <c r="G50" i="98"/>
  <c r="H50" i="98" s="1"/>
  <c r="M50" i="98" s="1"/>
  <c r="G49" i="98"/>
  <c r="H49" i="98" s="1"/>
  <c r="M49" i="98" s="1"/>
  <c r="G48" i="98"/>
  <c r="H48" i="98" s="1"/>
  <c r="M48" i="98" s="1"/>
  <c r="G47" i="98"/>
  <c r="G46" i="98"/>
  <c r="H46" i="98" s="1"/>
  <c r="M46" i="98" s="1"/>
  <c r="G45" i="98"/>
  <c r="G44" i="98"/>
  <c r="H44" i="98" s="1"/>
  <c r="M44" i="98" s="1"/>
  <c r="G43" i="98"/>
  <c r="H43" i="98" s="1"/>
  <c r="M43" i="98" s="1"/>
  <c r="G42" i="98"/>
  <c r="H42" i="98" s="1"/>
  <c r="M42" i="98" s="1"/>
  <c r="G41" i="98"/>
  <c r="H41" i="98" s="1"/>
  <c r="M41" i="98" s="1"/>
  <c r="G40" i="98"/>
  <c r="H40" i="98" s="1"/>
  <c r="M40" i="98" s="1"/>
  <c r="G39" i="98"/>
  <c r="H39" i="98" s="1"/>
  <c r="M39" i="98" s="1"/>
  <c r="G38" i="98"/>
  <c r="H38" i="98" s="1"/>
  <c r="M38" i="98" s="1"/>
  <c r="G37" i="98"/>
  <c r="H37" i="98" s="1"/>
  <c r="M37" i="98" s="1"/>
  <c r="G36" i="98"/>
  <c r="H36" i="98" s="1"/>
  <c r="M36" i="98" s="1"/>
  <c r="G35" i="98"/>
  <c r="H35" i="98" s="1"/>
  <c r="M35" i="98" s="1"/>
  <c r="G34" i="98"/>
  <c r="H34" i="98" s="1"/>
  <c r="M34" i="98" s="1"/>
  <c r="G33" i="98"/>
  <c r="H33" i="98" s="1"/>
  <c r="M33" i="98" s="1"/>
  <c r="G32" i="98"/>
  <c r="H32" i="98" s="1"/>
  <c r="M32" i="98" s="1"/>
  <c r="G31" i="98"/>
  <c r="H31" i="98" s="1"/>
  <c r="M31" i="98" s="1"/>
  <c r="G30" i="98"/>
  <c r="H30" i="98" s="1"/>
  <c r="M30" i="98" s="1"/>
  <c r="G29" i="98"/>
  <c r="H29" i="98" s="1"/>
  <c r="M29" i="98" s="1"/>
  <c r="G28" i="98"/>
  <c r="H28" i="98" s="1"/>
  <c r="M28" i="98" s="1"/>
  <c r="G27" i="98"/>
  <c r="H27" i="98" s="1"/>
  <c r="M27" i="98" s="1"/>
  <c r="G26" i="98"/>
  <c r="H26" i="98" s="1"/>
  <c r="M26" i="98" s="1"/>
  <c r="G25" i="98"/>
  <c r="H25" i="98" s="1"/>
  <c r="M25" i="98" s="1"/>
  <c r="G24" i="98"/>
  <c r="H24" i="98" s="1"/>
  <c r="M24" i="98" s="1"/>
  <c r="G23" i="98"/>
  <c r="H23" i="98" s="1"/>
  <c r="M23" i="98" s="1"/>
  <c r="G22" i="98"/>
  <c r="H22" i="98" s="1"/>
  <c r="M22" i="98" s="1"/>
  <c r="G21" i="98"/>
  <c r="H21" i="98" s="1"/>
  <c r="M21" i="98" s="1"/>
  <c r="G20" i="98"/>
  <c r="H20" i="98" s="1"/>
  <c r="M20" i="98" s="1"/>
  <c r="G19" i="98"/>
  <c r="H19" i="98" s="1"/>
  <c r="M19" i="98" s="1"/>
  <c r="G18" i="98"/>
  <c r="H18" i="98" s="1"/>
  <c r="M18" i="98" s="1"/>
  <c r="G17" i="98"/>
  <c r="H17" i="98" s="1"/>
  <c r="M17" i="98" s="1"/>
  <c r="G16" i="98"/>
  <c r="H16" i="98" s="1"/>
  <c r="M16" i="98" s="1"/>
  <c r="G15" i="98"/>
  <c r="H15" i="98" s="1"/>
  <c r="M15" i="98" s="1"/>
  <c r="G14" i="98"/>
  <c r="H14" i="98" s="1"/>
  <c r="M14" i="98" s="1"/>
  <c r="G13" i="98"/>
  <c r="H13" i="98" s="1"/>
  <c r="M13" i="98" s="1"/>
  <c r="G12" i="98"/>
  <c r="H12" i="98" s="1"/>
  <c r="M12" i="98" s="1"/>
  <c r="G11" i="98"/>
  <c r="H11" i="98" s="1"/>
  <c r="M11" i="98" s="1"/>
  <c r="G10" i="98"/>
  <c r="H10" i="98" s="1"/>
  <c r="M10" i="98" s="1"/>
  <c r="G9" i="98"/>
  <c r="H9" i="98" s="1"/>
  <c r="M9" i="98" s="1"/>
  <c r="G8" i="98"/>
  <c r="G7" i="98"/>
  <c r="H7" i="98" s="1"/>
  <c r="M7" i="98" s="1"/>
  <c r="G6" i="98"/>
  <c r="H6" i="98" s="1"/>
  <c r="M6" i="98" s="1"/>
  <c r="G5" i="98"/>
  <c r="H5" i="98" s="1"/>
  <c r="M5" i="98" s="1"/>
  <c r="G4" i="98"/>
  <c r="G3" i="98"/>
  <c r="AH32" i="80"/>
  <c r="N16" i="85"/>
  <c r="AH27" i="80"/>
  <c r="P14" i="85"/>
  <c r="P13" i="85"/>
  <c r="P12" i="85"/>
  <c r="P11" i="85"/>
  <c r="P9" i="85"/>
  <c r="P8" i="85"/>
  <c r="P7" i="85"/>
  <c r="P6" i="85"/>
  <c r="P5" i="85"/>
  <c r="P4" i="85"/>
  <c r="P3" i="85"/>
  <c r="P10" i="85"/>
  <c r="AH26" i="80"/>
  <c r="AH25" i="80"/>
  <c r="E250" i="87"/>
  <c r="F250" i="87"/>
  <c r="G241" i="87"/>
  <c r="H241" i="87" s="1"/>
  <c r="M241" i="87" s="1"/>
  <c r="G240" i="87"/>
  <c r="H240" i="87" s="1"/>
  <c r="M240" i="87" s="1"/>
  <c r="G239" i="87"/>
  <c r="H239" i="87" s="1"/>
  <c r="M239" i="87" s="1"/>
  <c r="G242" i="87"/>
  <c r="G249" i="87"/>
  <c r="H249" i="87" s="1"/>
  <c r="M249" i="87" s="1"/>
  <c r="G248" i="87"/>
  <c r="H248" i="87" s="1"/>
  <c r="M248" i="87" s="1"/>
  <c r="G247" i="87"/>
  <c r="G246" i="87"/>
  <c r="G245" i="87"/>
  <c r="H245" i="87" s="1"/>
  <c r="M245" i="87" s="1"/>
  <c r="G244" i="87"/>
  <c r="H244" i="87" s="1"/>
  <c r="M244" i="87" s="1"/>
  <c r="G243" i="87"/>
  <c r="I4" i="87"/>
  <c r="E30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M4" i="94"/>
  <c r="O4" i="94" s="1"/>
  <c r="M5" i="94"/>
  <c r="M6" i="94"/>
  <c r="M7" i="94"/>
  <c r="M8" i="94"/>
  <c r="M9" i="94"/>
  <c r="O9" i="94" s="1"/>
  <c r="M10" i="94"/>
  <c r="M11" i="94"/>
  <c r="M12" i="94"/>
  <c r="M13" i="94"/>
  <c r="M14" i="94"/>
  <c r="M15" i="94"/>
  <c r="M16" i="94"/>
  <c r="M17" i="94"/>
  <c r="M18" i="94"/>
  <c r="M19" i="94"/>
  <c r="M20" i="94"/>
  <c r="M21" i="94"/>
  <c r="M22" i="94"/>
  <c r="I4" i="94"/>
  <c r="I9" i="94"/>
  <c r="I10" i="94"/>
  <c r="I11" i="94"/>
  <c r="I12" i="94"/>
  <c r="I13" i="94"/>
  <c r="I14" i="94"/>
  <c r="I15" i="94"/>
  <c r="I16" i="94"/>
  <c r="I17" i="94"/>
  <c r="I18" i="94"/>
  <c r="I19" i="94"/>
  <c r="I20" i="94"/>
  <c r="I21" i="94"/>
  <c r="D5" i="94"/>
  <c r="D6" i="94"/>
  <c r="I6" i="94" s="1"/>
  <c r="D7" i="94"/>
  <c r="D8" i="94"/>
  <c r="I8" i="94" s="1"/>
  <c r="D9" i="94"/>
  <c r="D10" i="94"/>
  <c r="D11" i="94"/>
  <c r="D12" i="94"/>
  <c r="D13" i="94"/>
  <c r="D14" i="94"/>
  <c r="D15" i="94"/>
  <c r="D16" i="94"/>
  <c r="D17" i="94"/>
  <c r="D18" i="94"/>
  <c r="D19" i="94"/>
  <c r="D20" i="94"/>
  <c r="F5" i="94"/>
  <c r="F6" i="94"/>
  <c r="F7" i="94"/>
  <c r="F8" i="94"/>
  <c r="F9" i="94"/>
  <c r="F10" i="94"/>
  <c r="F11" i="94"/>
  <c r="F12" i="94"/>
  <c r="G12" i="94" s="1"/>
  <c r="F13" i="94"/>
  <c r="F14" i="94"/>
  <c r="F15" i="94"/>
  <c r="F16" i="94"/>
  <c r="G16" i="94" s="1"/>
  <c r="F17" i="94"/>
  <c r="F18" i="94"/>
  <c r="F19" i="94"/>
  <c r="F20" i="94"/>
  <c r="F21" i="94"/>
  <c r="F22" i="94"/>
  <c r="F23" i="94"/>
  <c r="F24" i="94"/>
  <c r="G4" i="94"/>
  <c r="G9" i="94"/>
  <c r="G10" i="94"/>
  <c r="G11" i="94"/>
  <c r="G13" i="94"/>
  <c r="G14" i="94"/>
  <c r="G15" i="94"/>
  <c r="G17" i="94"/>
  <c r="G18" i="94"/>
  <c r="G19" i="94"/>
  <c r="F4" i="94"/>
  <c r="D4" i="94"/>
  <c r="G3" i="94"/>
  <c r="F3" i="94"/>
  <c r="J3" i="98" l="1"/>
  <c r="K3" i="98" s="1"/>
  <c r="M3" i="99"/>
  <c r="I5" i="99"/>
  <c r="I6" i="99" s="1"/>
  <c r="G63" i="99"/>
  <c r="G68" i="99"/>
  <c r="J5" i="98"/>
  <c r="K5" i="98" s="1"/>
  <c r="L5" i="98" s="1"/>
  <c r="J4" i="98"/>
  <c r="K4" i="98" s="1"/>
  <c r="L4" i="98" s="1"/>
  <c r="H122" i="98"/>
  <c r="M122" i="98" s="1"/>
  <c r="H3" i="98"/>
  <c r="M3" i="98" s="1"/>
  <c r="H4" i="98"/>
  <c r="M4" i="98" s="1"/>
  <c r="H8" i="98"/>
  <c r="M8" i="98" s="1"/>
  <c r="H45" i="98"/>
  <c r="M45" i="98" s="1"/>
  <c r="H47" i="98"/>
  <c r="M47" i="98" s="1"/>
  <c r="H69" i="98"/>
  <c r="M69" i="98" s="1"/>
  <c r="H71" i="98"/>
  <c r="M71" i="98" s="1"/>
  <c r="H81" i="98"/>
  <c r="M81" i="98" s="1"/>
  <c r="H103" i="98"/>
  <c r="M103" i="98" s="1"/>
  <c r="H123" i="98"/>
  <c r="M123" i="98" s="1"/>
  <c r="H79" i="98"/>
  <c r="M79" i="98" s="1"/>
  <c r="H89" i="98"/>
  <c r="M89" i="98" s="1"/>
  <c r="H125" i="98"/>
  <c r="M125" i="98" s="1"/>
  <c r="G174" i="98"/>
  <c r="H59" i="98"/>
  <c r="M59" i="98" s="1"/>
  <c r="H73" i="98"/>
  <c r="M73" i="98" s="1"/>
  <c r="H95" i="98"/>
  <c r="M95" i="98" s="1"/>
  <c r="H53" i="98"/>
  <c r="M53" i="98" s="1"/>
  <c r="H55" i="98"/>
  <c r="M55" i="98" s="1"/>
  <c r="H87" i="98"/>
  <c r="M87" i="98" s="1"/>
  <c r="H97" i="98"/>
  <c r="M97" i="98" s="1"/>
  <c r="H121" i="98"/>
  <c r="M121" i="98" s="1"/>
  <c r="H166" i="98"/>
  <c r="M166" i="98" s="1"/>
  <c r="H115" i="98"/>
  <c r="M115" i="98" s="1"/>
  <c r="H152" i="98"/>
  <c r="M152" i="98" s="1"/>
  <c r="H187" i="98"/>
  <c r="M187" i="98" s="1"/>
  <c r="H60" i="98"/>
  <c r="M60" i="98" s="1"/>
  <c r="H64" i="98"/>
  <c r="M64" i="98" s="1"/>
  <c r="H74" i="98"/>
  <c r="M74" i="98" s="1"/>
  <c r="H82" i="98"/>
  <c r="M82" i="98" s="1"/>
  <c r="H90" i="98"/>
  <c r="M90" i="98" s="1"/>
  <c r="H98" i="98"/>
  <c r="M98" i="98" s="1"/>
  <c r="H107" i="98"/>
  <c r="M107" i="98" s="1"/>
  <c r="H114" i="98"/>
  <c r="M114" i="98" s="1"/>
  <c r="H131" i="98"/>
  <c r="M131" i="98" s="1"/>
  <c r="H139" i="98"/>
  <c r="M139" i="98" s="1"/>
  <c r="H153" i="98"/>
  <c r="M153" i="98" s="1"/>
  <c r="H129" i="98"/>
  <c r="M129" i="98" s="1"/>
  <c r="H137" i="98"/>
  <c r="M137" i="98" s="1"/>
  <c r="H148" i="98"/>
  <c r="M148" i="98" s="1"/>
  <c r="H157" i="98"/>
  <c r="M157" i="98" s="1"/>
  <c r="H183" i="98"/>
  <c r="M183" i="98" s="1"/>
  <c r="G190" i="98"/>
  <c r="H179" i="98"/>
  <c r="H247" i="87"/>
  <c r="M247" i="87" s="1"/>
  <c r="H246" i="87"/>
  <c r="M246" i="87" s="1"/>
  <c r="H242" i="87"/>
  <c r="M242" i="87" s="1"/>
  <c r="G250" i="87"/>
  <c r="H243" i="87"/>
  <c r="M243" i="87" s="1"/>
  <c r="O8" i="94"/>
  <c r="G8" i="94"/>
  <c r="O7" i="94"/>
  <c r="G7" i="94"/>
  <c r="I7" i="94"/>
  <c r="O6" i="94"/>
  <c r="G6" i="94"/>
  <c r="G5" i="94"/>
  <c r="I5" i="94"/>
  <c r="O5" i="94"/>
  <c r="E234" i="87"/>
  <c r="F234" i="87"/>
  <c r="G4" i="87"/>
  <c r="H4" i="87" s="1"/>
  <c r="M4" i="87" s="1"/>
  <c r="G5" i="87"/>
  <c r="H5" i="87" s="1"/>
  <c r="M5" i="87" s="1"/>
  <c r="G6" i="87"/>
  <c r="H6" i="87" s="1"/>
  <c r="M6" i="87" s="1"/>
  <c r="G7" i="87"/>
  <c r="H7" i="87" s="1"/>
  <c r="M7" i="87" s="1"/>
  <c r="G8" i="87"/>
  <c r="H8" i="87" s="1"/>
  <c r="M8" i="87" s="1"/>
  <c r="G9" i="87"/>
  <c r="H9" i="87" s="1"/>
  <c r="M9" i="87" s="1"/>
  <c r="G10" i="87"/>
  <c r="H10" i="87" s="1"/>
  <c r="M10" i="87" s="1"/>
  <c r="G11" i="87"/>
  <c r="H11" i="87" s="1"/>
  <c r="M11" i="87" s="1"/>
  <c r="G12" i="87"/>
  <c r="H12" i="87" s="1"/>
  <c r="M12" i="87" s="1"/>
  <c r="G13" i="87"/>
  <c r="H13" i="87" s="1"/>
  <c r="M13" i="87" s="1"/>
  <c r="G14" i="87"/>
  <c r="H14" i="87" s="1"/>
  <c r="M14" i="87" s="1"/>
  <c r="G15" i="87"/>
  <c r="H15" i="87" s="1"/>
  <c r="M15" i="87" s="1"/>
  <c r="G16" i="87"/>
  <c r="H16" i="87" s="1"/>
  <c r="M16" i="87" s="1"/>
  <c r="G17" i="87"/>
  <c r="H17" i="87" s="1"/>
  <c r="M17" i="87" s="1"/>
  <c r="G18" i="87"/>
  <c r="H18" i="87" s="1"/>
  <c r="M18" i="87" s="1"/>
  <c r="G19" i="87"/>
  <c r="H19" i="87" s="1"/>
  <c r="M19" i="87" s="1"/>
  <c r="G20" i="87"/>
  <c r="H20" i="87" s="1"/>
  <c r="M20" i="87" s="1"/>
  <c r="G21" i="87"/>
  <c r="H21" i="87" s="1"/>
  <c r="M21" i="87" s="1"/>
  <c r="G22" i="87"/>
  <c r="H22" i="87" s="1"/>
  <c r="M22" i="87" s="1"/>
  <c r="G23" i="87"/>
  <c r="H23" i="87" s="1"/>
  <c r="M23" i="87" s="1"/>
  <c r="G24" i="87"/>
  <c r="H24" i="87" s="1"/>
  <c r="M24" i="87" s="1"/>
  <c r="G25" i="87"/>
  <c r="H25" i="87" s="1"/>
  <c r="M25" i="87" s="1"/>
  <c r="G26" i="87"/>
  <c r="H26" i="87" s="1"/>
  <c r="M26" i="87" s="1"/>
  <c r="G27" i="87"/>
  <c r="H27" i="87" s="1"/>
  <c r="M27" i="87" s="1"/>
  <c r="G28" i="87"/>
  <c r="H28" i="87" s="1"/>
  <c r="M28" i="87" s="1"/>
  <c r="G29" i="87"/>
  <c r="H29" i="87" s="1"/>
  <c r="M29" i="87" s="1"/>
  <c r="G30" i="87"/>
  <c r="H30" i="87" s="1"/>
  <c r="M30" i="87" s="1"/>
  <c r="G31" i="87"/>
  <c r="H31" i="87" s="1"/>
  <c r="M31" i="87" s="1"/>
  <c r="G32" i="87"/>
  <c r="H32" i="87" s="1"/>
  <c r="M32" i="87" s="1"/>
  <c r="G33" i="87"/>
  <c r="H33" i="87" s="1"/>
  <c r="M33" i="87" s="1"/>
  <c r="G34" i="87"/>
  <c r="H34" i="87" s="1"/>
  <c r="M34" i="87" s="1"/>
  <c r="G35" i="87"/>
  <c r="H35" i="87" s="1"/>
  <c r="M35" i="87" s="1"/>
  <c r="G36" i="87"/>
  <c r="H36" i="87" s="1"/>
  <c r="M36" i="87" s="1"/>
  <c r="G37" i="87"/>
  <c r="H37" i="87" s="1"/>
  <c r="M37" i="87" s="1"/>
  <c r="G38" i="87"/>
  <c r="H38" i="87" s="1"/>
  <c r="M38" i="87" s="1"/>
  <c r="G39" i="87"/>
  <c r="H39" i="87" s="1"/>
  <c r="M39" i="87" s="1"/>
  <c r="G40" i="87"/>
  <c r="H40" i="87" s="1"/>
  <c r="M40" i="87" s="1"/>
  <c r="G41" i="87"/>
  <c r="H41" i="87" s="1"/>
  <c r="M41" i="87" s="1"/>
  <c r="G42" i="87"/>
  <c r="H42" i="87" s="1"/>
  <c r="M42" i="87" s="1"/>
  <c r="G43" i="87"/>
  <c r="H43" i="87" s="1"/>
  <c r="M43" i="87" s="1"/>
  <c r="G44" i="87"/>
  <c r="H44" i="87" s="1"/>
  <c r="M44" i="87" s="1"/>
  <c r="G45" i="87"/>
  <c r="H45" i="87" s="1"/>
  <c r="M45" i="87" s="1"/>
  <c r="G46" i="87"/>
  <c r="H46" i="87" s="1"/>
  <c r="M46" i="87" s="1"/>
  <c r="G47" i="87"/>
  <c r="H47" i="87" s="1"/>
  <c r="M47" i="87" s="1"/>
  <c r="G48" i="87"/>
  <c r="H48" i="87" s="1"/>
  <c r="M48" i="87" s="1"/>
  <c r="G49" i="87"/>
  <c r="H49" i="87" s="1"/>
  <c r="M49" i="87" s="1"/>
  <c r="G50" i="87"/>
  <c r="H50" i="87" s="1"/>
  <c r="M50" i="87" s="1"/>
  <c r="G51" i="87"/>
  <c r="H51" i="87" s="1"/>
  <c r="M51" i="87" s="1"/>
  <c r="G52" i="87"/>
  <c r="H52" i="87" s="1"/>
  <c r="M52" i="87" s="1"/>
  <c r="G53" i="87"/>
  <c r="H53" i="87" s="1"/>
  <c r="M53" i="87" s="1"/>
  <c r="G54" i="87"/>
  <c r="H54" i="87" s="1"/>
  <c r="M54" i="87" s="1"/>
  <c r="G55" i="87"/>
  <c r="H55" i="87" s="1"/>
  <c r="M55" i="87" s="1"/>
  <c r="G56" i="87"/>
  <c r="H56" i="87" s="1"/>
  <c r="M56" i="87" s="1"/>
  <c r="G57" i="87"/>
  <c r="H57" i="87" s="1"/>
  <c r="M57" i="87" s="1"/>
  <c r="G58" i="87"/>
  <c r="H58" i="87" s="1"/>
  <c r="M58" i="87" s="1"/>
  <c r="G59" i="87"/>
  <c r="H59" i="87" s="1"/>
  <c r="M59" i="87" s="1"/>
  <c r="G60" i="87"/>
  <c r="H60" i="87" s="1"/>
  <c r="M60" i="87" s="1"/>
  <c r="G61" i="87"/>
  <c r="H61" i="87" s="1"/>
  <c r="M61" i="87" s="1"/>
  <c r="G62" i="87"/>
  <c r="H62" i="87" s="1"/>
  <c r="M62" i="87" s="1"/>
  <c r="G63" i="87"/>
  <c r="H63" i="87" s="1"/>
  <c r="M63" i="87" s="1"/>
  <c r="G64" i="87"/>
  <c r="H64" i="87" s="1"/>
  <c r="M64" i="87" s="1"/>
  <c r="G65" i="87"/>
  <c r="H65" i="87" s="1"/>
  <c r="M65" i="87" s="1"/>
  <c r="G66" i="87"/>
  <c r="H66" i="87" s="1"/>
  <c r="M66" i="87" s="1"/>
  <c r="G67" i="87"/>
  <c r="H67" i="87" s="1"/>
  <c r="M67" i="87" s="1"/>
  <c r="G68" i="87"/>
  <c r="H68" i="87" s="1"/>
  <c r="M68" i="87" s="1"/>
  <c r="G69" i="87"/>
  <c r="H69" i="87" s="1"/>
  <c r="M69" i="87" s="1"/>
  <c r="G70" i="87"/>
  <c r="H70" i="87" s="1"/>
  <c r="M70" i="87" s="1"/>
  <c r="G71" i="87"/>
  <c r="H71" i="87" s="1"/>
  <c r="M71" i="87" s="1"/>
  <c r="G72" i="87"/>
  <c r="H72" i="87" s="1"/>
  <c r="M72" i="87" s="1"/>
  <c r="G73" i="87"/>
  <c r="H73" i="87" s="1"/>
  <c r="M73" i="87" s="1"/>
  <c r="G74" i="87"/>
  <c r="H74" i="87" s="1"/>
  <c r="M74" i="87" s="1"/>
  <c r="G75" i="87"/>
  <c r="H75" i="87" s="1"/>
  <c r="M75" i="87" s="1"/>
  <c r="G76" i="87"/>
  <c r="H76" i="87" s="1"/>
  <c r="M76" i="87" s="1"/>
  <c r="G77" i="87"/>
  <c r="H77" i="87" s="1"/>
  <c r="M77" i="87" s="1"/>
  <c r="G78" i="87"/>
  <c r="H78" i="87" s="1"/>
  <c r="M78" i="87" s="1"/>
  <c r="G79" i="87"/>
  <c r="H79" i="87" s="1"/>
  <c r="M79" i="87" s="1"/>
  <c r="G80" i="87"/>
  <c r="H80" i="87" s="1"/>
  <c r="M80" i="87" s="1"/>
  <c r="G81" i="87"/>
  <c r="H81" i="87" s="1"/>
  <c r="M81" i="87" s="1"/>
  <c r="G82" i="87"/>
  <c r="H82" i="87" s="1"/>
  <c r="M82" i="87" s="1"/>
  <c r="G83" i="87"/>
  <c r="H83" i="87" s="1"/>
  <c r="M83" i="87" s="1"/>
  <c r="G84" i="87"/>
  <c r="H84" i="87" s="1"/>
  <c r="M84" i="87" s="1"/>
  <c r="G85" i="87"/>
  <c r="H85" i="87" s="1"/>
  <c r="M85" i="87" s="1"/>
  <c r="G86" i="87"/>
  <c r="H86" i="87" s="1"/>
  <c r="M86" i="87" s="1"/>
  <c r="G87" i="87"/>
  <c r="H87" i="87" s="1"/>
  <c r="M87" i="87" s="1"/>
  <c r="G88" i="87"/>
  <c r="H88" i="87" s="1"/>
  <c r="M88" i="87" s="1"/>
  <c r="G89" i="87"/>
  <c r="H89" i="87" s="1"/>
  <c r="M89" i="87" s="1"/>
  <c r="G90" i="87"/>
  <c r="H90" i="87" s="1"/>
  <c r="M90" i="87" s="1"/>
  <c r="G91" i="87"/>
  <c r="H91" i="87" s="1"/>
  <c r="M91" i="87" s="1"/>
  <c r="G92" i="87"/>
  <c r="H92" i="87" s="1"/>
  <c r="M92" i="87" s="1"/>
  <c r="G93" i="87"/>
  <c r="H93" i="87" s="1"/>
  <c r="M93" i="87" s="1"/>
  <c r="G94" i="87"/>
  <c r="H94" i="87" s="1"/>
  <c r="M94" i="87" s="1"/>
  <c r="G95" i="87"/>
  <c r="H95" i="87" s="1"/>
  <c r="M95" i="87" s="1"/>
  <c r="G96" i="87"/>
  <c r="H96" i="87" s="1"/>
  <c r="M96" i="87" s="1"/>
  <c r="G97" i="87"/>
  <c r="H97" i="87" s="1"/>
  <c r="M97" i="87" s="1"/>
  <c r="G98" i="87"/>
  <c r="H98" i="87" s="1"/>
  <c r="M98" i="87" s="1"/>
  <c r="G99" i="87"/>
  <c r="H99" i="87" s="1"/>
  <c r="M99" i="87" s="1"/>
  <c r="G100" i="87"/>
  <c r="H100" i="87" s="1"/>
  <c r="M100" i="87" s="1"/>
  <c r="G101" i="87"/>
  <c r="H101" i="87" s="1"/>
  <c r="M101" i="87" s="1"/>
  <c r="G102" i="87"/>
  <c r="H102" i="87" s="1"/>
  <c r="M102" i="87" s="1"/>
  <c r="G103" i="87"/>
  <c r="H103" i="87" s="1"/>
  <c r="M103" i="87" s="1"/>
  <c r="G104" i="87"/>
  <c r="H104" i="87" s="1"/>
  <c r="M104" i="87" s="1"/>
  <c r="G105" i="87"/>
  <c r="H105" i="87" s="1"/>
  <c r="M105" i="87" s="1"/>
  <c r="G106" i="87"/>
  <c r="H106" i="87" s="1"/>
  <c r="M106" i="87" s="1"/>
  <c r="G107" i="87"/>
  <c r="H107" i="87" s="1"/>
  <c r="M107" i="87" s="1"/>
  <c r="G108" i="87"/>
  <c r="H108" i="87" s="1"/>
  <c r="M108" i="87" s="1"/>
  <c r="G109" i="87"/>
  <c r="H109" i="87" s="1"/>
  <c r="M109" i="87" s="1"/>
  <c r="G110" i="87"/>
  <c r="H110" i="87" s="1"/>
  <c r="M110" i="87" s="1"/>
  <c r="G111" i="87"/>
  <c r="H111" i="87" s="1"/>
  <c r="M111" i="87" s="1"/>
  <c r="G112" i="87"/>
  <c r="H112" i="87" s="1"/>
  <c r="M112" i="87" s="1"/>
  <c r="G113" i="87"/>
  <c r="H113" i="87" s="1"/>
  <c r="M113" i="87" s="1"/>
  <c r="G114" i="87"/>
  <c r="H114" i="87" s="1"/>
  <c r="M114" i="87" s="1"/>
  <c r="G115" i="87"/>
  <c r="H115" i="87" s="1"/>
  <c r="M115" i="87" s="1"/>
  <c r="G116" i="87"/>
  <c r="H116" i="87" s="1"/>
  <c r="M116" i="87" s="1"/>
  <c r="G117" i="87"/>
  <c r="H117" i="87" s="1"/>
  <c r="M117" i="87" s="1"/>
  <c r="G118" i="87"/>
  <c r="H118" i="87" s="1"/>
  <c r="M118" i="87" s="1"/>
  <c r="G119" i="87"/>
  <c r="H119" i="87" s="1"/>
  <c r="M119" i="87" s="1"/>
  <c r="G120" i="87"/>
  <c r="H120" i="87" s="1"/>
  <c r="M120" i="87" s="1"/>
  <c r="G121" i="87"/>
  <c r="H121" i="87" s="1"/>
  <c r="M121" i="87" s="1"/>
  <c r="G122" i="87"/>
  <c r="H122" i="87" s="1"/>
  <c r="M122" i="87" s="1"/>
  <c r="G123" i="87"/>
  <c r="H123" i="87" s="1"/>
  <c r="M123" i="87" s="1"/>
  <c r="G124" i="87"/>
  <c r="H124" i="87" s="1"/>
  <c r="M124" i="87" s="1"/>
  <c r="G125" i="87"/>
  <c r="H125" i="87" s="1"/>
  <c r="M125" i="87" s="1"/>
  <c r="G126" i="87"/>
  <c r="H126" i="87" s="1"/>
  <c r="M126" i="87" s="1"/>
  <c r="G127" i="87"/>
  <c r="H127" i="87" s="1"/>
  <c r="M127" i="87" s="1"/>
  <c r="G128" i="87"/>
  <c r="H128" i="87" s="1"/>
  <c r="M128" i="87" s="1"/>
  <c r="G129" i="87"/>
  <c r="H129" i="87" s="1"/>
  <c r="M129" i="87" s="1"/>
  <c r="G130" i="87"/>
  <c r="H130" i="87" s="1"/>
  <c r="M130" i="87" s="1"/>
  <c r="G131" i="87"/>
  <c r="H131" i="87" s="1"/>
  <c r="M131" i="87" s="1"/>
  <c r="G132" i="87"/>
  <c r="H132" i="87" s="1"/>
  <c r="M132" i="87" s="1"/>
  <c r="G133" i="87"/>
  <c r="H133" i="87" s="1"/>
  <c r="M133" i="87" s="1"/>
  <c r="G134" i="87"/>
  <c r="H134" i="87" s="1"/>
  <c r="M134" i="87" s="1"/>
  <c r="G135" i="87"/>
  <c r="H135" i="87" s="1"/>
  <c r="M135" i="87" s="1"/>
  <c r="G136" i="87"/>
  <c r="H136" i="87" s="1"/>
  <c r="M136" i="87" s="1"/>
  <c r="G137" i="87"/>
  <c r="H137" i="87" s="1"/>
  <c r="M137" i="87" s="1"/>
  <c r="G138" i="87"/>
  <c r="H138" i="87" s="1"/>
  <c r="M138" i="87" s="1"/>
  <c r="G139" i="87"/>
  <c r="H139" i="87" s="1"/>
  <c r="M139" i="87" s="1"/>
  <c r="G140" i="87"/>
  <c r="H140" i="87" s="1"/>
  <c r="M140" i="87" s="1"/>
  <c r="G141" i="87"/>
  <c r="H141" i="87" s="1"/>
  <c r="M141" i="87" s="1"/>
  <c r="G142" i="87"/>
  <c r="H142" i="87" s="1"/>
  <c r="M142" i="87" s="1"/>
  <c r="G143" i="87"/>
  <c r="H143" i="87" s="1"/>
  <c r="M143" i="87" s="1"/>
  <c r="G144" i="87"/>
  <c r="H144" i="87" s="1"/>
  <c r="M144" i="87" s="1"/>
  <c r="G145" i="87"/>
  <c r="H145" i="87" s="1"/>
  <c r="M145" i="87" s="1"/>
  <c r="G146" i="87"/>
  <c r="H146" i="87" s="1"/>
  <c r="M146" i="87" s="1"/>
  <c r="G147" i="87"/>
  <c r="H147" i="87" s="1"/>
  <c r="M147" i="87" s="1"/>
  <c r="G148" i="87"/>
  <c r="H148" i="87" s="1"/>
  <c r="M148" i="87" s="1"/>
  <c r="G149" i="87"/>
  <c r="H149" i="87" s="1"/>
  <c r="M149" i="87" s="1"/>
  <c r="G150" i="87"/>
  <c r="H150" i="87" s="1"/>
  <c r="M150" i="87" s="1"/>
  <c r="G151" i="87"/>
  <c r="H151" i="87" s="1"/>
  <c r="M151" i="87" s="1"/>
  <c r="G152" i="87"/>
  <c r="H152" i="87" s="1"/>
  <c r="M152" i="87" s="1"/>
  <c r="G153" i="87"/>
  <c r="H153" i="87" s="1"/>
  <c r="M153" i="87" s="1"/>
  <c r="G154" i="87"/>
  <c r="H154" i="87" s="1"/>
  <c r="M154" i="87" s="1"/>
  <c r="G155" i="87"/>
  <c r="H155" i="87" s="1"/>
  <c r="M155" i="87" s="1"/>
  <c r="G156" i="87"/>
  <c r="H156" i="87" s="1"/>
  <c r="M156" i="87" s="1"/>
  <c r="G157" i="87"/>
  <c r="H157" i="87" s="1"/>
  <c r="M157" i="87" s="1"/>
  <c r="G158" i="87"/>
  <c r="H158" i="87" s="1"/>
  <c r="M158" i="87" s="1"/>
  <c r="G159" i="87"/>
  <c r="H159" i="87" s="1"/>
  <c r="M159" i="87" s="1"/>
  <c r="G160" i="87"/>
  <c r="H160" i="87" s="1"/>
  <c r="M160" i="87" s="1"/>
  <c r="G161" i="87"/>
  <c r="H161" i="87" s="1"/>
  <c r="M161" i="87" s="1"/>
  <c r="G162" i="87"/>
  <c r="H162" i="87" s="1"/>
  <c r="M162" i="87" s="1"/>
  <c r="G163" i="87"/>
  <c r="H163" i="87" s="1"/>
  <c r="M163" i="87" s="1"/>
  <c r="G164" i="87"/>
  <c r="H164" i="87" s="1"/>
  <c r="M164" i="87" s="1"/>
  <c r="G165" i="87"/>
  <c r="H165" i="87" s="1"/>
  <c r="M165" i="87" s="1"/>
  <c r="G166" i="87"/>
  <c r="H166" i="87" s="1"/>
  <c r="M166" i="87" s="1"/>
  <c r="G167" i="87"/>
  <c r="H167" i="87" s="1"/>
  <c r="M167" i="87" s="1"/>
  <c r="G168" i="87"/>
  <c r="H168" i="87" s="1"/>
  <c r="M168" i="87" s="1"/>
  <c r="G169" i="87"/>
  <c r="H169" i="87" s="1"/>
  <c r="M169" i="87" s="1"/>
  <c r="G170" i="87"/>
  <c r="H170" i="87" s="1"/>
  <c r="M170" i="87" s="1"/>
  <c r="G171" i="87"/>
  <c r="H171" i="87" s="1"/>
  <c r="M171" i="87" s="1"/>
  <c r="G172" i="87"/>
  <c r="H172" i="87" s="1"/>
  <c r="M172" i="87" s="1"/>
  <c r="G173" i="87"/>
  <c r="H173" i="87" s="1"/>
  <c r="M173" i="87" s="1"/>
  <c r="G174" i="87"/>
  <c r="H174" i="87" s="1"/>
  <c r="M174" i="87" s="1"/>
  <c r="G175" i="87"/>
  <c r="H175" i="87" s="1"/>
  <c r="M175" i="87" s="1"/>
  <c r="G176" i="87"/>
  <c r="H176" i="87" s="1"/>
  <c r="M176" i="87" s="1"/>
  <c r="G177" i="87"/>
  <c r="H177" i="87" s="1"/>
  <c r="M177" i="87" s="1"/>
  <c r="G178" i="87"/>
  <c r="H178" i="87" s="1"/>
  <c r="M178" i="87" s="1"/>
  <c r="G179" i="87"/>
  <c r="H179" i="87" s="1"/>
  <c r="M179" i="87" s="1"/>
  <c r="G180" i="87"/>
  <c r="H180" i="87" s="1"/>
  <c r="M180" i="87" s="1"/>
  <c r="G181" i="87"/>
  <c r="H181" i="87" s="1"/>
  <c r="M181" i="87" s="1"/>
  <c r="G182" i="87"/>
  <c r="H182" i="87" s="1"/>
  <c r="M182" i="87" s="1"/>
  <c r="G183" i="87"/>
  <c r="H183" i="87" s="1"/>
  <c r="M183" i="87" s="1"/>
  <c r="G184" i="87"/>
  <c r="H184" i="87" s="1"/>
  <c r="M184" i="87" s="1"/>
  <c r="G185" i="87"/>
  <c r="H185" i="87" s="1"/>
  <c r="M185" i="87" s="1"/>
  <c r="G186" i="87"/>
  <c r="H186" i="87" s="1"/>
  <c r="M186" i="87" s="1"/>
  <c r="G187" i="87"/>
  <c r="H187" i="87" s="1"/>
  <c r="M187" i="87" s="1"/>
  <c r="G188" i="87"/>
  <c r="H188" i="87" s="1"/>
  <c r="M188" i="87" s="1"/>
  <c r="G189" i="87"/>
  <c r="H189" i="87" s="1"/>
  <c r="M189" i="87" s="1"/>
  <c r="G190" i="87"/>
  <c r="H190" i="87" s="1"/>
  <c r="M190" i="87" s="1"/>
  <c r="G191" i="87"/>
  <c r="H191" i="87" s="1"/>
  <c r="M191" i="87" s="1"/>
  <c r="G192" i="87"/>
  <c r="H192" i="87" s="1"/>
  <c r="M192" i="87" s="1"/>
  <c r="G193" i="87"/>
  <c r="H193" i="87" s="1"/>
  <c r="M193" i="87" s="1"/>
  <c r="G194" i="87"/>
  <c r="H194" i="87" s="1"/>
  <c r="M194" i="87" s="1"/>
  <c r="G195" i="87"/>
  <c r="H195" i="87" s="1"/>
  <c r="M195" i="87" s="1"/>
  <c r="G196" i="87"/>
  <c r="H196" i="87" s="1"/>
  <c r="M196" i="87" s="1"/>
  <c r="G197" i="87"/>
  <c r="H197" i="87" s="1"/>
  <c r="M197" i="87" s="1"/>
  <c r="G198" i="87"/>
  <c r="H198" i="87" s="1"/>
  <c r="M198" i="87" s="1"/>
  <c r="G199" i="87"/>
  <c r="H199" i="87" s="1"/>
  <c r="M199" i="87" s="1"/>
  <c r="G200" i="87"/>
  <c r="H200" i="87" s="1"/>
  <c r="M200" i="87" s="1"/>
  <c r="G201" i="87"/>
  <c r="H201" i="87" s="1"/>
  <c r="M201" i="87" s="1"/>
  <c r="G202" i="87"/>
  <c r="H202" i="87" s="1"/>
  <c r="M202" i="87" s="1"/>
  <c r="G203" i="87"/>
  <c r="H203" i="87" s="1"/>
  <c r="M203" i="87" s="1"/>
  <c r="G204" i="87"/>
  <c r="H204" i="87" s="1"/>
  <c r="M204" i="87" s="1"/>
  <c r="G205" i="87"/>
  <c r="H205" i="87" s="1"/>
  <c r="M205" i="87" s="1"/>
  <c r="G206" i="87"/>
  <c r="H206" i="87" s="1"/>
  <c r="M206" i="87" s="1"/>
  <c r="G207" i="87"/>
  <c r="H207" i="87" s="1"/>
  <c r="M207" i="87" s="1"/>
  <c r="G208" i="87"/>
  <c r="H208" i="87" s="1"/>
  <c r="M208" i="87" s="1"/>
  <c r="G209" i="87"/>
  <c r="H209" i="87" s="1"/>
  <c r="M209" i="87" s="1"/>
  <c r="G210" i="87"/>
  <c r="H210" i="87" s="1"/>
  <c r="M210" i="87" s="1"/>
  <c r="G211" i="87"/>
  <c r="H211" i="87" s="1"/>
  <c r="M211" i="87" s="1"/>
  <c r="G212" i="87"/>
  <c r="H212" i="87" s="1"/>
  <c r="M212" i="87" s="1"/>
  <c r="G213" i="87"/>
  <c r="H213" i="87" s="1"/>
  <c r="M213" i="87" s="1"/>
  <c r="G214" i="87"/>
  <c r="H214" i="87" s="1"/>
  <c r="M214" i="87" s="1"/>
  <c r="G215" i="87"/>
  <c r="H215" i="87" s="1"/>
  <c r="M215" i="87" s="1"/>
  <c r="G216" i="87"/>
  <c r="H216" i="87" s="1"/>
  <c r="M216" i="87" s="1"/>
  <c r="G217" i="87"/>
  <c r="H217" i="87" s="1"/>
  <c r="M217" i="87" s="1"/>
  <c r="G218" i="87"/>
  <c r="H218" i="87" s="1"/>
  <c r="M218" i="87" s="1"/>
  <c r="G219" i="87"/>
  <c r="H219" i="87" s="1"/>
  <c r="M219" i="87" s="1"/>
  <c r="G220" i="87"/>
  <c r="H220" i="87" s="1"/>
  <c r="M220" i="87" s="1"/>
  <c r="G221" i="87"/>
  <c r="H221" i="87" s="1"/>
  <c r="M221" i="87" s="1"/>
  <c r="G222" i="87"/>
  <c r="H222" i="87" s="1"/>
  <c r="M222" i="87" s="1"/>
  <c r="G223" i="87"/>
  <c r="H223" i="87" s="1"/>
  <c r="M223" i="87" s="1"/>
  <c r="G224" i="87"/>
  <c r="H224" i="87" s="1"/>
  <c r="M224" i="87" s="1"/>
  <c r="G225" i="87"/>
  <c r="H225" i="87" s="1"/>
  <c r="M225" i="87" s="1"/>
  <c r="G226" i="87"/>
  <c r="H226" i="87" s="1"/>
  <c r="M226" i="87" s="1"/>
  <c r="G227" i="87"/>
  <c r="H227" i="87" s="1"/>
  <c r="M227" i="87" s="1"/>
  <c r="G228" i="87"/>
  <c r="H228" i="87" s="1"/>
  <c r="M228" i="87" s="1"/>
  <c r="G229" i="87"/>
  <c r="H229" i="87" s="1"/>
  <c r="M229" i="87" s="1"/>
  <c r="G230" i="87"/>
  <c r="H230" i="87" s="1"/>
  <c r="M230" i="87" s="1"/>
  <c r="G231" i="87"/>
  <c r="H231" i="87" s="1"/>
  <c r="M231" i="87" s="1"/>
  <c r="G232" i="87"/>
  <c r="H232" i="87" s="1"/>
  <c r="M232" i="87" s="1"/>
  <c r="G233" i="87"/>
  <c r="H233" i="87" s="1"/>
  <c r="M233" i="87" s="1"/>
  <c r="G3" i="87"/>
  <c r="O33" i="85"/>
  <c r="N32" i="85"/>
  <c r="N31" i="85"/>
  <c r="N30" i="85"/>
  <c r="N29" i="85"/>
  <c r="N28" i="85"/>
  <c r="N27" i="85"/>
  <c r="N26" i="85"/>
  <c r="N25" i="85"/>
  <c r="N24" i="85"/>
  <c r="N23" i="85"/>
  <c r="N22" i="85"/>
  <c r="E65" i="85"/>
  <c r="E64" i="85"/>
  <c r="E63" i="85"/>
  <c r="I69" i="85"/>
  <c r="I68" i="85"/>
  <c r="I67" i="85"/>
  <c r="I65" i="85"/>
  <c r="I64" i="85"/>
  <c r="I63" i="85"/>
  <c r="I62" i="85"/>
  <c r="I59" i="85"/>
  <c r="I58" i="85"/>
  <c r="I57" i="85"/>
  <c r="I55" i="85"/>
  <c r="I54" i="85"/>
  <c r="I53" i="85"/>
  <c r="I52" i="85"/>
  <c r="I49" i="85"/>
  <c r="I48" i="85"/>
  <c r="I47" i="85"/>
  <c r="I45" i="85"/>
  <c r="I44" i="85"/>
  <c r="I43" i="85"/>
  <c r="I42" i="85"/>
  <c r="I39" i="85"/>
  <c r="I38" i="85"/>
  <c r="I37" i="85"/>
  <c r="I35" i="85"/>
  <c r="I34" i="85"/>
  <c r="I33" i="85"/>
  <c r="I32" i="85"/>
  <c r="I29" i="85"/>
  <c r="I28" i="85"/>
  <c r="I27" i="85"/>
  <c r="I25" i="85"/>
  <c r="I24" i="85"/>
  <c r="I23" i="85"/>
  <c r="I22" i="85"/>
  <c r="I19" i="85"/>
  <c r="I18" i="85"/>
  <c r="I17" i="85"/>
  <c r="I16" i="85"/>
  <c r="I15" i="85"/>
  <c r="I14" i="85"/>
  <c r="I13" i="85"/>
  <c r="I12" i="85"/>
  <c r="G69" i="85"/>
  <c r="G68" i="85"/>
  <c r="G67" i="85"/>
  <c r="G66" i="85"/>
  <c r="G65" i="85"/>
  <c r="G64" i="85"/>
  <c r="G63" i="85"/>
  <c r="G62" i="85"/>
  <c r="E69" i="85"/>
  <c r="E68" i="85"/>
  <c r="E67" i="85"/>
  <c r="E66" i="85"/>
  <c r="E62" i="85"/>
  <c r="G59" i="85"/>
  <c r="G58" i="85"/>
  <c r="G57" i="85"/>
  <c r="G56" i="85"/>
  <c r="G55" i="85"/>
  <c r="G54" i="85"/>
  <c r="G53" i="85"/>
  <c r="G52" i="85"/>
  <c r="E59" i="85"/>
  <c r="E58" i="85"/>
  <c r="E57" i="85"/>
  <c r="E56" i="85"/>
  <c r="E55" i="85"/>
  <c r="E54" i="85"/>
  <c r="E53" i="85"/>
  <c r="E52" i="85"/>
  <c r="G49" i="85"/>
  <c r="G48" i="85"/>
  <c r="G47" i="85"/>
  <c r="G46" i="85"/>
  <c r="G45" i="85"/>
  <c r="G44" i="85"/>
  <c r="G43" i="85"/>
  <c r="G42" i="85"/>
  <c r="E49" i="85"/>
  <c r="E48" i="85"/>
  <c r="E47" i="85"/>
  <c r="E46" i="85"/>
  <c r="E45" i="85"/>
  <c r="E44" i="85"/>
  <c r="E43" i="85"/>
  <c r="E42" i="85"/>
  <c r="G39" i="85"/>
  <c r="G38" i="85"/>
  <c r="G37" i="85"/>
  <c r="G36" i="85"/>
  <c r="G35" i="85"/>
  <c r="G34" i="85"/>
  <c r="G33" i="85"/>
  <c r="G32" i="85"/>
  <c r="E39" i="85"/>
  <c r="E38" i="85"/>
  <c r="E37" i="85"/>
  <c r="E36" i="85"/>
  <c r="E35" i="85"/>
  <c r="E34" i="85"/>
  <c r="E33" i="85"/>
  <c r="E32" i="85"/>
  <c r="G29" i="85"/>
  <c r="G28" i="85"/>
  <c r="G27" i="85"/>
  <c r="G26" i="85"/>
  <c r="G25" i="85"/>
  <c r="G24" i="85"/>
  <c r="G23" i="85"/>
  <c r="G22" i="85"/>
  <c r="E29" i="85"/>
  <c r="E28" i="85"/>
  <c r="E27" i="85"/>
  <c r="E26" i="85"/>
  <c r="E25" i="85"/>
  <c r="E24" i="85"/>
  <c r="E23" i="85"/>
  <c r="E22" i="85"/>
  <c r="G19" i="85"/>
  <c r="G18" i="85"/>
  <c r="G17" i="85"/>
  <c r="G16" i="85"/>
  <c r="G15" i="85"/>
  <c r="G14" i="85"/>
  <c r="G13" i="85"/>
  <c r="G12" i="85"/>
  <c r="E19" i="85"/>
  <c r="E18" i="85"/>
  <c r="E17" i="85"/>
  <c r="E16" i="85"/>
  <c r="E15" i="85"/>
  <c r="E14" i="85"/>
  <c r="E13" i="85"/>
  <c r="E12" i="85"/>
  <c r="I9" i="85"/>
  <c r="I8" i="85"/>
  <c r="I7" i="85"/>
  <c r="I6" i="85"/>
  <c r="I5" i="85"/>
  <c r="I4" i="85"/>
  <c r="I3" i="85"/>
  <c r="I2" i="85"/>
  <c r="G9" i="85"/>
  <c r="G8" i="85"/>
  <c r="G7" i="85"/>
  <c r="G6" i="85"/>
  <c r="G5" i="85"/>
  <c r="G4" i="85"/>
  <c r="G3" i="85"/>
  <c r="G2" i="85"/>
  <c r="E3" i="85"/>
  <c r="E4" i="85"/>
  <c r="E5" i="85"/>
  <c r="E6" i="85"/>
  <c r="E7" i="85"/>
  <c r="E8" i="85"/>
  <c r="E9" i="85"/>
  <c r="E2" i="85"/>
  <c r="H66" i="85"/>
  <c r="I66" i="85" s="1"/>
  <c r="H56" i="85"/>
  <c r="I56" i="85" s="1"/>
  <c r="H46" i="85"/>
  <c r="I46" i="85" s="1"/>
  <c r="H36" i="85"/>
  <c r="I36" i="85" s="1"/>
  <c r="H26" i="85"/>
  <c r="I26" i="85" s="1"/>
  <c r="H45" i="85"/>
  <c r="H35" i="85"/>
  <c r="H25" i="85"/>
  <c r="H15" i="85"/>
  <c r="H34" i="85"/>
  <c r="H24" i="85"/>
  <c r="H14" i="85"/>
  <c r="H23" i="85"/>
  <c r="H13" i="85"/>
  <c r="H33" i="85"/>
  <c r="H69" i="85"/>
  <c r="H68" i="85"/>
  <c r="H59" i="85"/>
  <c r="H58" i="85"/>
  <c r="H49" i="85"/>
  <c r="H48" i="85"/>
  <c r="H39" i="85"/>
  <c r="H38" i="85"/>
  <c r="H29" i="85"/>
  <c r="H28" i="85"/>
  <c r="H19" i="85"/>
  <c r="H18" i="85"/>
  <c r="H9" i="85"/>
  <c r="H8" i="85"/>
  <c r="H62" i="85"/>
  <c r="H52" i="85"/>
  <c r="H42" i="85"/>
  <c r="H32" i="85"/>
  <c r="H22" i="85"/>
  <c r="H12" i="85"/>
  <c r="H16" i="85"/>
  <c r="H67" i="85"/>
  <c r="H57" i="85"/>
  <c r="H47" i="85"/>
  <c r="H37" i="85"/>
  <c r="H27" i="85"/>
  <c r="H17" i="85"/>
  <c r="H7" i="85"/>
  <c r="H6" i="85"/>
  <c r="H2" i="85"/>
  <c r="O14" i="85"/>
  <c r="O13" i="85"/>
  <c r="O12" i="85"/>
  <c r="O4" i="85"/>
  <c r="O5" i="85"/>
  <c r="O6" i="85"/>
  <c r="O7" i="85"/>
  <c r="O8" i="85"/>
  <c r="O9" i="85"/>
  <c r="O10" i="85"/>
  <c r="O11" i="85"/>
  <c r="O3" i="85"/>
  <c r="AG21" i="80"/>
  <c r="AF11" i="80"/>
  <c r="AF12" i="80"/>
  <c r="AF13" i="80"/>
  <c r="AF14" i="80"/>
  <c r="AF15" i="80"/>
  <c r="AF16" i="80"/>
  <c r="AF17" i="80"/>
  <c r="AF18" i="80"/>
  <c r="AF19" i="80"/>
  <c r="AF20" i="80"/>
  <c r="AF10" i="80"/>
  <c r="M3" i="94"/>
  <c r="D3" i="94"/>
  <c r="I3" i="94" s="1"/>
  <c r="M63" i="99" l="1"/>
  <c r="M68" i="99"/>
  <c r="H63" i="99"/>
  <c r="H68" i="99"/>
  <c r="M179" i="98"/>
  <c r="M190" i="98" s="1"/>
  <c r="H190" i="98"/>
  <c r="P3" i="98"/>
  <c r="L3" i="98"/>
  <c r="H174" i="98"/>
  <c r="M174" i="98"/>
  <c r="J6" i="98"/>
  <c r="K6" i="98" s="1"/>
  <c r="L6" i="98" s="1"/>
  <c r="H250" i="87"/>
  <c r="M250" i="87"/>
  <c r="H3" i="87"/>
  <c r="G234" i="87"/>
  <c r="O3" i="94"/>
  <c r="J7" i="98" l="1"/>
  <c r="H234" i="87"/>
  <c r="M3" i="87"/>
  <c r="M234" i="87" s="1"/>
  <c r="K3" i="87"/>
  <c r="K7" i="98" l="1"/>
  <c r="J8" i="98"/>
  <c r="K8" i="98" s="1"/>
  <c r="L8" i="98" s="1"/>
  <c r="L3" i="87"/>
  <c r="J9" i="98" l="1"/>
  <c r="K9" i="98" s="1"/>
  <c r="L9" i="98" s="1"/>
  <c r="L7" i="98"/>
  <c r="I5" i="87"/>
  <c r="I7" i="99" l="1"/>
  <c r="I8" i="99" s="1"/>
  <c r="I9" i="99" s="1"/>
  <c r="J10" i="98"/>
  <c r="K10" i="98" s="1"/>
  <c r="L10" i="98" s="1"/>
  <c r="K4" i="87"/>
  <c r="J5" i="87"/>
  <c r="K5" i="87" s="1"/>
  <c r="I6" i="87"/>
  <c r="I10" i="99" l="1"/>
  <c r="J11" i="98"/>
  <c r="K11" i="98" s="1"/>
  <c r="L11" i="98" s="1"/>
  <c r="L5" i="87"/>
  <c r="P5" i="87"/>
  <c r="I7" i="87"/>
  <c r="K6" i="87"/>
  <c r="L6" i="87" s="1"/>
  <c r="L4" i="87"/>
  <c r="J12" i="98" l="1"/>
  <c r="K12" i="98" s="1"/>
  <c r="L12" i="98" s="1"/>
  <c r="K7" i="87"/>
  <c r="L7" i="87" s="1"/>
  <c r="I8" i="87"/>
  <c r="I11" i="99" l="1"/>
  <c r="J13" i="98"/>
  <c r="K13" i="98" s="1"/>
  <c r="L13" i="98" s="1"/>
  <c r="J8" i="87"/>
  <c r="K8" i="87" s="1"/>
  <c r="L8" i="87" s="1"/>
  <c r="I9" i="87"/>
  <c r="I12" i="99" l="1"/>
  <c r="I13" i="99" s="1"/>
  <c r="J14" i="98"/>
  <c r="K14" i="98" s="1"/>
  <c r="L14" i="98" s="1"/>
  <c r="I10" i="87"/>
  <c r="J9" i="87"/>
  <c r="K9" i="87" s="1"/>
  <c r="L9" i="87" s="1"/>
  <c r="I14" i="99" l="1"/>
  <c r="J15" i="98"/>
  <c r="K15" i="98" s="1"/>
  <c r="L15" i="98" s="1"/>
  <c r="I11" i="87"/>
  <c r="J10" i="87"/>
  <c r="K10" i="87" s="1"/>
  <c r="L10" i="87" s="1"/>
  <c r="J16" i="98" l="1"/>
  <c r="K16" i="98" s="1"/>
  <c r="L16" i="98" s="1"/>
  <c r="I12" i="87"/>
  <c r="J11" i="87"/>
  <c r="K11" i="87" s="1"/>
  <c r="L11" i="87" s="1"/>
  <c r="I15" i="99" l="1"/>
  <c r="J17" i="98"/>
  <c r="K17" i="98" s="1"/>
  <c r="L17" i="98" s="1"/>
  <c r="J12" i="87"/>
  <c r="K12" i="87" s="1"/>
  <c r="L12" i="87" s="1"/>
  <c r="I13" i="87"/>
  <c r="I16" i="99" l="1"/>
  <c r="I17" i="99" s="1"/>
  <c r="J18" i="98"/>
  <c r="K18" i="98" s="1"/>
  <c r="L18" i="98" s="1"/>
  <c r="K13" i="87"/>
  <c r="L13" i="87" s="1"/>
  <c r="I14" i="87"/>
  <c r="I18" i="99" l="1"/>
  <c r="J19" i="98"/>
  <c r="K19" i="98" s="1"/>
  <c r="L19" i="98" s="1"/>
  <c r="I15" i="87"/>
  <c r="K14" i="87"/>
  <c r="L14" i="87" s="1"/>
  <c r="J20" i="98" l="1"/>
  <c r="K20" i="98" s="1"/>
  <c r="L20" i="98" s="1"/>
  <c r="I16" i="87"/>
  <c r="K15" i="87"/>
  <c r="L15" i="87" s="1"/>
  <c r="I19" i="99" l="1"/>
  <c r="J21" i="98"/>
  <c r="K21" i="98" s="1"/>
  <c r="L21" i="98" s="1"/>
  <c r="I17" i="87"/>
  <c r="J16" i="87"/>
  <c r="K16" i="87" s="1"/>
  <c r="L16" i="87" s="1"/>
  <c r="I20" i="99" l="1"/>
  <c r="I21" i="99" s="1"/>
  <c r="J22" i="98"/>
  <c r="K22" i="98" s="1"/>
  <c r="L22" i="98" s="1"/>
  <c r="I18" i="87"/>
  <c r="K17" i="87"/>
  <c r="L17" i="87" s="1"/>
  <c r="I22" i="99" l="1"/>
  <c r="J23" i="98"/>
  <c r="K23" i="98" s="1"/>
  <c r="L23" i="98" s="1"/>
  <c r="I19" i="87"/>
  <c r="J18" i="87"/>
  <c r="K18" i="87" s="1"/>
  <c r="L18" i="87" s="1"/>
  <c r="J24" i="98" l="1"/>
  <c r="K24" i="98" s="1"/>
  <c r="L24" i="98" s="1"/>
  <c r="J19" i="87"/>
  <c r="K19" i="87" s="1"/>
  <c r="L19" i="87" s="1"/>
  <c r="I20" i="87"/>
  <c r="I23" i="99" l="1"/>
  <c r="J25" i="98"/>
  <c r="K25" i="98" s="1"/>
  <c r="L25" i="98" s="1"/>
  <c r="I21" i="87"/>
  <c r="K20" i="87"/>
  <c r="L20" i="87" s="1"/>
  <c r="I24" i="99" l="1"/>
  <c r="I25" i="99" s="1"/>
  <c r="J26" i="98"/>
  <c r="K26" i="98" s="1"/>
  <c r="L26" i="98" s="1"/>
  <c r="J21" i="87"/>
  <c r="K21" i="87" s="1"/>
  <c r="L21" i="87" s="1"/>
  <c r="I22" i="87"/>
  <c r="I26" i="99" l="1"/>
  <c r="J27" i="98"/>
  <c r="K27" i="98" s="1"/>
  <c r="L27" i="98" s="1"/>
  <c r="I23" i="87"/>
  <c r="K22" i="87"/>
  <c r="L22" i="87" s="1"/>
  <c r="J28" i="98" l="1"/>
  <c r="K28" i="98" s="1"/>
  <c r="L28" i="98" s="1"/>
  <c r="K23" i="87"/>
  <c r="L23" i="87" s="1"/>
  <c r="I24" i="87"/>
  <c r="I27" i="99" l="1"/>
  <c r="J29" i="98"/>
  <c r="K29" i="98" s="1"/>
  <c r="L29" i="98" s="1"/>
  <c r="I25" i="87"/>
  <c r="J24" i="87"/>
  <c r="K24" i="87" s="1"/>
  <c r="L24" i="87" s="1"/>
  <c r="I28" i="99" l="1"/>
  <c r="I29" i="99" s="1"/>
  <c r="J30" i="98"/>
  <c r="K30" i="98" s="1"/>
  <c r="L30" i="98" s="1"/>
  <c r="I26" i="87"/>
  <c r="K25" i="87"/>
  <c r="L25" i="87" s="1"/>
  <c r="I30" i="99" l="1"/>
  <c r="J31" i="98"/>
  <c r="K31" i="98" s="1"/>
  <c r="L31" i="98" s="1"/>
  <c r="I27" i="87"/>
  <c r="J26" i="87"/>
  <c r="K26" i="87" s="1"/>
  <c r="L26" i="87" s="1"/>
  <c r="J32" i="98" l="1"/>
  <c r="K32" i="98" s="1"/>
  <c r="L32" i="98" s="1"/>
  <c r="J27" i="87"/>
  <c r="K27" i="87" s="1"/>
  <c r="L27" i="87" s="1"/>
  <c r="I28" i="87"/>
  <c r="I31" i="99" l="1"/>
  <c r="J33" i="98"/>
  <c r="K33" i="98" s="1"/>
  <c r="L33" i="98" s="1"/>
  <c r="K28" i="87"/>
  <c r="L28" i="87" s="1"/>
  <c r="I29" i="87"/>
  <c r="I32" i="99" l="1"/>
  <c r="J34" i="98"/>
  <c r="K34" i="98" s="1"/>
  <c r="L34" i="98" s="1"/>
  <c r="I30" i="87"/>
  <c r="J29" i="87"/>
  <c r="K29" i="87" s="1"/>
  <c r="L29" i="87" s="1"/>
  <c r="J35" i="98" l="1"/>
  <c r="K35" i="98" s="1"/>
  <c r="L35" i="98" s="1"/>
  <c r="I31" i="87"/>
  <c r="K30" i="87"/>
  <c r="L30" i="87" s="1"/>
  <c r="I33" i="99" l="1"/>
  <c r="J36" i="98"/>
  <c r="K36" i="98" s="1"/>
  <c r="L36" i="98" s="1"/>
  <c r="K31" i="87"/>
  <c r="L31" i="87" s="1"/>
  <c r="I32" i="87"/>
  <c r="I34" i="99" l="1"/>
  <c r="I35" i="99" s="1"/>
  <c r="J37" i="98"/>
  <c r="K37" i="98" s="1"/>
  <c r="L37" i="98" s="1"/>
  <c r="I33" i="87"/>
  <c r="J32" i="87"/>
  <c r="K32" i="87" s="1"/>
  <c r="L32" i="87" s="1"/>
  <c r="I36" i="99" l="1"/>
  <c r="J38" i="98"/>
  <c r="K38" i="98" s="1"/>
  <c r="L38" i="98" s="1"/>
  <c r="I34" i="87"/>
  <c r="K33" i="87"/>
  <c r="L33" i="87" s="1"/>
  <c r="J39" i="98" l="1"/>
  <c r="K39" i="98" s="1"/>
  <c r="L39" i="98" s="1"/>
  <c r="I35" i="87"/>
  <c r="J34" i="87"/>
  <c r="K34" i="87" s="1"/>
  <c r="L34" i="87" s="1"/>
  <c r="I37" i="99" l="1"/>
  <c r="J40" i="98"/>
  <c r="K40" i="98" s="1"/>
  <c r="L40" i="98" s="1"/>
  <c r="J35" i="87"/>
  <c r="K35" i="87" s="1"/>
  <c r="L35" i="87" s="1"/>
  <c r="I36" i="87"/>
  <c r="I38" i="99" l="1"/>
  <c r="I39" i="99" s="1"/>
  <c r="J41" i="98"/>
  <c r="K41" i="98" s="1"/>
  <c r="L41" i="98" s="1"/>
  <c r="K36" i="87"/>
  <c r="L36" i="87" s="1"/>
  <c r="I37" i="87"/>
  <c r="I40" i="99" l="1"/>
  <c r="J42" i="98"/>
  <c r="K42" i="98" s="1"/>
  <c r="L42" i="98" s="1"/>
  <c r="I38" i="87"/>
  <c r="J37" i="87"/>
  <c r="K37" i="87" s="1"/>
  <c r="L37" i="87" s="1"/>
  <c r="J43" i="98" l="1"/>
  <c r="K43" i="98" s="1"/>
  <c r="L43" i="98" s="1"/>
  <c r="I39" i="87"/>
  <c r="K38" i="87"/>
  <c r="L38" i="87" s="1"/>
  <c r="I41" i="99" l="1"/>
  <c r="J44" i="98"/>
  <c r="K44" i="98" s="1"/>
  <c r="L44" i="98" s="1"/>
  <c r="K39" i="87"/>
  <c r="L39" i="87" s="1"/>
  <c r="I40" i="87"/>
  <c r="I42" i="99" l="1"/>
  <c r="I43" i="99" s="1"/>
  <c r="J45" i="98"/>
  <c r="K45" i="98" s="1"/>
  <c r="L45" i="98" s="1"/>
  <c r="I41" i="87"/>
  <c r="J40" i="87"/>
  <c r="K40" i="87" s="1"/>
  <c r="L40" i="87" s="1"/>
  <c r="I44" i="99" l="1"/>
  <c r="J46" i="98"/>
  <c r="K46" i="98" s="1"/>
  <c r="L46" i="98" s="1"/>
  <c r="I42" i="87"/>
  <c r="K41" i="87"/>
  <c r="L41" i="87" s="1"/>
  <c r="J47" i="98" l="1"/>
  <c r="K47" i="98" s="1"/>
  <c r="L47" i="98" s="1"/>
  <c r="I43" i="87"/>
  <c r="J42" i="87"/>
  <c r="K42" i="87" s="1"/>
  <c r="L42" i="87" s="1"/>
  <c r="I45" i="99" l="1"/>
  <c r="J48" i="98"/>
  <c r="K48" i="98" s="1"/>
  <c r="L48" i="98" s="1"/>
  <c r="J43" i="87"/>
  <c r="I44" i="87"/>
  <c r="I46" i="99" l="1"/>
  <c r="I47" i="99" s="1"/>
  <c r="J49" i="98"/>
  <c r="K49" i="98" s="1"/>
  <c r="L49" i="98" s="1"/>
  <c r="K44" i="87"/>
  <c r="L44" i="87" s="1"/>
  <c r="I45" i="87"/>
  <c r="K43" i="87"/>
  <c r="I48" i="99" l="1"/>
  <c r="J50" i="98"/>
  <c r="K50" i="98" s="1"/>
  <c r="L50" i="98" s="1"/>
  <c r="L43" i="87"/>
  <c r="J45" i="87"/>
  <c r="I46" i="87"/>
  <c r="J51" i="98" l="1"/>
  <c r="K51" i="98" s="1"/>
  <c r="L51" i="98" s="1"/>
  <c r="I47" i="87"/>
  <c r="K46" i="87"/>
  <c r="L46" i="87" s="1"/>
  <c r="K45" i="87"/>
  <c r="I49" i="99" l="1"/>
  <c r="J52" i="98"/>
  <c r="K52" i="98" s="1"/>
  <c r="L52" i="98" s="1"/>
  <c r="L45" i="87"/>
  <c r="I48" i="87"/>
  <c r="I50" i="99" l="1"/>
  <c r="I51" i="99" s="1"/>
  <c r="J53" i="98"/>
  <c r="K53" i="98" s="1"/>
  <c r="L53" i="98" s="1"/>
  <c r="I49" i="87"/>
  <c r="J48" i="87"/>
  <c r="K48" i="87" s="1"/>
  <c r="L48" i="87" s="1"/>
  <c r="K47" i="87"/>
  <c r="I52" i="99" l="1"/>
  <c r="J54" i="98"/>
  <c r="K54" i="98" s="1"/>
  <c r="L54" i="98" s="1"/>
  <c r="L47" i="87"/>
  <c r="I50" i="87"/>
  <c r="J55" i="98" l="1"/>
  <c r="K55" i="98" s="1"/>
  <c r="L55" i="98" s="1"/>
  <c r="K49" i="87"/>
  <c r="I51" i="87"/>
  <c r="J50" i="87"/>
  <c r="K50" i="87" s="1"/>
  <c r="L50" i="87" s="1"/>
  <c r="I53" i="99" l="1"/>
  <c r="J56" i="98"/>
  <c r="K56" i="98" s="1"/>
  <c r="L56" i="98" s="1"/>
  <c r="J51" i="87"/>
  <c r="K51" i="87" s="1"/>
  <c r="L51" i="87" s="1"/>
  <c r="I52" i="87"/>
  <c r="L49" i="87"/>
  <c r="I54" i="99" l="1"/>
  <c r="I55" i="99" s="1"/>
  <c r="J57" i="98"/>
  <c r="K57" i="98" s="1"/>
  <c r="L57" i="98" s="1"/>
  <c r="I53" i="87"/>
  <c r="K52" i="87"/>
  <c r="I56" i="99" l="1"/>
  <c r="J58" i="98"/>
  <c r="K58" i="98" s="1"/>
  <c r="L58" i="98" s="1"/>
  <c r="L52" i="87"/>
  <c r="I54" i="87"/>
  <c r="J53" i="87"/>
  <c r="K53" i="87" s="1"/>
  <c r="L53" i="87" s="1"/>
  <c r="I57" i="99" l="1"/>
  <c r="I58" i="99" s="1"/>
  <c r="J59" i="98"/>
  <c r="K59" i="98" s="1"/>
  <c r="L59" i="98" s="1"/>
  <c r="I55" i="87"/>
  <c r="K54" i="87"/>
  <c r="L54" i="87" s="1"/>
  <c r="J60" i="98" l="1"/>
  <c r="K60" i="98" s="1"/>
  <c r="L60" i="98" s="1"/>
  <c r="K55" i="87"/>
  <c r="L55" i="87" s="1"/>
  <c r="I56" i="87"/>
  <c r="I57" i="87" s="1"/>
  <c r="J61" i="98" l="1"/>
  <c r="K61" i="98" s="1"/>
  <c r="L61" i="98" s="1"/>
  <c r="J56" i="87"/>
  <c r="K56" i="87" s="1"/>
  <c r="L56" i="87" s="1"/>
  <c r="J62" i="98" l="1"/>
  <c r="K62" i="98" s="1"/>
  <c r="L62" i="98" s="1"/>
  <c r="K57" i="87"/>
  <c r="L57" i="87" s="1"/>
  <c r="I58" i="87"/>
  <c r="J63" i="98" l="1"/>
  <c r="K63" i="98" s="1"/>
  <c r="L63" i="98" s="1"/>
  <c r="I59" i="87"/>
  <c r="J58" i="87"/>
  <c r="K58" i="87" s="1"/>
  <c r="L58" i="87" s="1"/>
  <c r="J64" i="98" l="1"/>
  <c r="K64" i="98" s="1"/>
  <c r="L64" i="98" s="1"/>
  <c r="I60" i="87"/>
  <c r="J59" i="87"/>
  <c r="K59" i="87" s="1"/>
  <c r="L59" i="87" s="1"/>
  <c r="I59" i="99" l="1"/>
  <c r="I60" i="99" s="1"/>
  <c r="J65" i="98"/>
  <c r="K65" i="98" s="1"/>
  <c r="L65" i="98" s="1"/>
  <c r="K60" i="87"/>
  <c r="L60" i="87" s="1"/>
  <c r="I61" i="87"/>
  <c r="J66" i="98" l="1"/>
  <c r="K66" i="98" s="1"/>
  <c r="L66" i="98" s="1"/>
  <c r="J61" i="87"/>
  <c r="K61" i="87" s="1"/>
  <c r="L61" i="87" s="1"/>
  <c r="I62" i="87"/>
  <c r="J67" i="98" l="1"/>
  <c r="K67" i="98" s="1"/>
  <c r="L67" i="98" s="1"/>
  <c r="I63" i="87"/>
  <c r="K62" i="87"/>
  <c r="L62" i="87" s="1"/>
  <c r="J68" i="98" l="1"/>
  <c r="K68" i="98" s="1"/>
  <c r="L68" i="98" s="1"/>
  <c r="I64" i="87"/>
  <c r="J63" i="87"/>
  <c r="K63" i="87" s="1"/>
  <c r="L63" i="87" s="1"/>
  <c r="J69" i="98" l="1"/>
  <c r="K69" i="98" s="1"/>
  <c r="L69" i="98" s="1"/>
  <c r="I65" i="87"/>
  <c r="J64" i="87"/>
  <c r="K64" i="87" s="1"/>
  <c r="L64" i="87" s="1"/>
  <c r="J70" i="98" l="1"/>
  <c r="K70" i="98" s="1"/>
  <c r="L70" i="98" s="1"/>
  <c r="I66" i="87"/>
  <c r="K65" i="87"/>
  <c r="L65" i="87" s="1"/>
  <c r="I61" i="99" l="1"/>
  <c r="J71" i="98"/>
  <c r="K71" i="98" s="1"/>
  <c r="L71" i="98" s="1"/>
  <c r="J66" i="87"/>
  <c r="K66" i="87" s="1"/>
  <c r="L66" i="87" s="1"/>
  <c r="I67" i="87"/>
  <c r="J72" i="98" l="1"/>
  <c r="K72" i="98" s="1"/>
  <c r="L72" i="98" s="1"/>
  <c r="I68" i="87"/>
  <c r="K67" i="87"/>
  <c r="L67" i="87" s="1"/>
  <c r="J73" i="98" l="1"/>
  <c r="K73" i="98" s="1"/>
  <c r="L73" i="98" s="1"/>
  <c r="K68" i="87"/>
  <c r="L68" i="87" s="1"/>
  <c r="I69" i="87"/>
  <c r="J74" i="98" l="1"/>
  <c r="K74" i="98" s="1"/>
  <c r="L74" i="98" s="1"/>
  <c r="I70" i="87"/>
  <c r="J69" i="87"/>
  <c r="K69" i="87" s="1"/>
  <c r="L69" i="87" s="1"/>
  <c r="J75" i="98" l="1"/>
  <c r="K75" i="98" s="1"/>
  <c r="L75" i="98" s="1"/>
  <c r="I71" i="87"/>
  <c r="K70" i="87"/>
  <c r="L70" i="87" s="1"/>
  <c r="J76" i="98" l="1"/>
  <c r="K76" i="98" s="1"/>
  <c r="L76" i="98" s="1"/>
  <c r="I72" i="87"/>
  <c r="J71" i="87"/>
  <c r="K71" i="87" s="1"/>
  <c r="L71" i="87" s="1"/>
  <c r="J77" i="98" l="1"/>
  <c r="K77" i="98" s="1"/>
  <c r="L77" i="98" s="1"/>
  <c r="J72" i="87"/>
  <c r="K72" i="87" s="1"/>
  <c r="L72" i="87" s="1"/>
  <c r="I73" i="87"/>
  <c r="J78" i="98" l="1"/>
  <c r="K78" i="98" s="1"/>
  <c r="L78" i="98" s="1"/>
  <c r="I74" i="87"/>
  <c r="K73" i="87"/>
  <c r="L73" i="87" s="1"/>
  <c r="J79" i="98" l="1"/>
  <c r="K79" i="98" s="1"/>
  <c r="L79" i="98" s="1"/>
  <c r="J74" i="87"/>
  <c r="K74" i="87" s="1"/>
  <c r="L74" i="87" s="1"/>
  <c r="I75" i="87"/>
  <c r="J80" i="98" l="1"/>
  <c r="K80" i="98" s="1"/>
  <c r="L80" i="98" s="1"/>
  <c r="I76" i="87"/>
  <c r="K75" i="87"/>
  <c r="L75" i="87" s="1"/>
  <c r="J81" i="98" l="1"/>
  <c r="K81" i="98" s="1"/>
  <c r="L81" i="98" s="1"/>
  <c r="K76" i="87"/>
  <c r="L76" i="87" s="1"/>
  <c r="I77" i="87"/>
  <c r="J82" i="98" l="1"/>
  <c r="K82" i="98" s="1"/>
  <c r="L82" i="98" s="1"/>
  <c r="I78" i="87"/>
  <c r="J77" i="87"/>
  <c r="K77" i="87" s="1"/>
  <c r="L77" i="87" s="1"/>
  <c r="J83" i="98" l="1"/>
  <c r="K83" i="98" s="1"/>
  <c r="L83" i="98" s="1"/>
  <c r="I79" i="87"/>
  <c r="K78" i="87"/>
  <c r="L78" i="87" s="1"/>
  <c r="J84" i="98" l="1"/>
  <c r="K84" i="98" s="1"/>
  <c r="L84" i="98" s="1"/>
  <c r="I80" i="87"/>
  <c r="J79" i="87"/>
  <c r="K79" i="87" s="1"/>
  <c r="L79" i="87" s="1"/>
  <c r="J85" i="98" l="1"/>
  <c r="K85" i="98" s="1"/>
  <c r="L85" i="98" s="1"/>
  <c r="I81" i="87"/>
  <c r="J80" i="87"/>
  <c r="K80" i="87" s="1"/>
  <c r="L80" i="87" s="1"/>
  <c r="J86" i="98" l="1"/>
  <c r="K86" i="98" s="1"/>
  <c r="L86" i="98" s="1"/>
  <c r="K81" i="87"/>
  <c r="L81" i="87" s="1"/>
  <c r="I82" i="87"/>
  <c r="J87" i="98" l="1"/>
  <c r="K87" i="98" s="1"/>
  <c r="L87" i="98" s="1"/>
  <c r="I83" i="87"/>
  <c r="J82" i="87"/>
  <c r="K82" i="87" s="1"/>
  <c r="L82" i="87" s="1"/>
  <c r="J88" i="98" l="1"/>
  <c r="K88" i="98" s="1"/>
  <c r="L88" i="98" s="1"/>
  <c r="I84" i="87"/>
  <c r="K83" i="87"/>
  <c r="L83" i="87" s="1"/>
  <c r="J89" i="98" l="1"/>
  <c r="K89" i="98" s="1"/>
  <c r="L89" i="98" s="1"/>
  <c r="K84" i="87"/>
  <c r="L84" i="87" s="1"/>
  <c r="I85" i="87"/>
  <c r="J90" i="98" l="1"/>
  <c r="K90" i="98" s="1"/>
  <c r="L90" i="98" s="1"/>
  <c r="I86" i="87"/>
  <c r="J85" i="87"/>
  <c r="K85" i="87" s="1"/>
  <c r="L85" i="87" s="1"/>
  <c r="J91" i="98" l="1"/>
  <c r="K91" i="98" s="1"/>
  <c r="L91" i="98" s="1"/>
  <c r="I87" i="87"/>
  <c r="K86" i="87"/>
  <c r="L86" i="87" s="1"/>
  <c r="J92" i="98" l="1"/>
  <c r="K92" i="98" s="1"/>
  <c r="L92" i="98" s="1"/>
  <c r="I88" i="87"/>
  <c r="J87" i="87"/>
  <c r="K87" i="87" s="1"/>
  <c r="L87" i="87" s="1"/>
  <c r="J93" i="98" l="1"/>
  <c r="K93" i="98" s="1"/>
  <c r="L93" i="98" s="1"/>
  <c r="J88" i="87"/>
  <c r="K88" i="87" s="1"/>
  <c r="L88" i="87" s="1"/>
  <c r="I89" i="87"/>
  <c r="J94" i="98" l="1"/>
  <c r="K94" i="98" s="1"/>
  <c r="L94" i="98" s="1"/>
  <c r="I90" i="87"/>
  <c r="K89" i="87"/>
  <c r="L89" i="87" s="1"/>
  <c r="J95" i="98" l="1"/>
  <c r="K95" i="98" s="1"/>
  <c r="L95" i="98" s="1"/>
  <c r="I91" i="87"/>
  <c r="J90" i="87"/>
  <c r="K90" i="87" s="1"/>
  <c r="L90" i="87" s="1"/>
  <c r="J96" i="98" l="1"/>
  <c r="K96" i="98" s="1"/>
  <c r="L96" i="98" s="1"/>
  <c r="I92" i="87"/>
  <c r="K91" i="87"/>
  <c r="L91" i="87" s="1"/>
  <c r="J97" i="98" l="1"/>
  <c r="K97" i="98" s="1"/>
  <c r="L97" i="98" s="1"/>
  <c r="K92" i="87"/>
  <c r="L92" i="87" s="1"/>
  <c r="I93" i="87"/>
  <c r="J98" i="98" l="1"/>
  <c r="K98" i="98" s="1"/>
  <c r="L98" i="98" s="1"/>
  <c r="I94" i="87"/>
  <c r="J93" i="87"/>
  <c r="K93" i="87" s="1"/>
  <c r="L93" i="87" s="1"/>
  <c r="J99" i="98" l="1"/>
  <c r="K99" i="98" s="1"/>
  <c r="L99" i="98" s="1"/>
  <c r="I95" i="87"/>
  <c r="K94" i="87"/>
  <c r="L94" i="87" s="1"/>
  <c r="J100" i="98" l="1"/>
  <c r="K100" i="98" s="1"/>
  <c r="L100" i="98" s="1"/>
  <c r="I96" i="87"/>
  <c r="J95" i="87"/>
  <c r="K95" i="87" s="1"/>
  <c r="L95" i="87" s="1"/>
  <c r="J101" i="98" l="1"/>
  <c r="K101" i="98" s="1"/>
  <c r="L101" i="98" s="1"/>
  <c r="I97" i="87"/>
  <c r="J96" i="87"/>
  <c r="K96" i="87" s="1"/>
  <c r="L96" i="87" s="1"/>
  <c r="J102" i="98" l="1"/>
  <c r="K102" i="98" s="1"/>
  <c r="L102" i="98" s="1"/>
  <c r="K97" i="87"/>
  <c r="L97" i="87" s="1"/>
  <c r="I98" i="87"/>
  <c r="J103" i="98" l="1"/>
  <c r="K103" i="98" s="1"/>
  <c r="L103" i="98" s="1"/>
  <c r="J98" i="87"/>
  <c r="K98" i="87" s="1"/>
  <c r="L98" i="87" s="1"/>
  <c r="I99" i="87"/>
  <c r="J104" i="98" l="1"/>
  <c r="K104" i="98" s="1"/>
  <c r="L104" i="98" s="1"/>
  <c r="I100" i="87"/>
  <c r="K99" i="87"/>
  <c r="L99" i="87" s="1"/>
  <c r="J105" i="98" l="1"/>
  <c r="K105" i="98" s="1"/>
  <c r="L105" i="98" s="1"/>
  <c r="K100" i="87"/>
  <c r="L100" i="87" s="1"/>
  <c r="I101" i="87"/>
  <c r="J106" i="98" l="1"/>
  <c r="K106" i="98" s="1"/>
  <c r="L106" i="98" s="1"/>
  <c r="I102" i="87"/>
  <c r="J101" i="87"/>
  <c r="K101" i="87" s="1"/>
  <c r="L101" i="87" s="1"/>
  <c r="J107" i="98" l="1"/>
  <c r="K107" i="98" s="1"/>
  <c r="L107" i="98" s="1"/>
  <c r="I103" i="87"/>
  <c r="K102" i="87"/>
  <c r="L102" i="87" s="1"/>
  <c r="J108" i="98" l="1"/>
  <c r="K108" i="98" s="1"/>
  <c r="L108" i="98" s="1"/>
  <c r="I104" i="87"/>
  <c r="J103" i="87"/>
  <c r="K103" i="87" s="1"/>
  <c r="L103" i="87" s="1"/>
  <c r="J109" i="98" l="1"/>
  <c r="K109" i="98" s="1"/>
  <c r="L109" i="98" s="1"/>
  <c r="I105" i="87"/>
  <c r="J104" i="87"/>
  <c r="K104" i="87" s="1"/>
  <c r="L104" i="87" s="1"/>
  <c r="J110" i="98" l="1"/>
  <c r="K110" i="98" s="1"/>
  <c r="L110" i="98" s="1"/>
  <c r="I106" i="87"/>
  <c r="K105" i="87"/>
  <c r="L105" i="87" s="1"/>
  <c r="J111" i="98" l="1"/>
  <c r="K111" i="98" s="1"/>
  <c r="L111" i="98" s="1"/>
  <c r="I107" i="87"/>
  <c r="J106" i="87"/>
  <c r="K106" i="87" s="1"/>
  <c r="L106" i="87" s="1"/>
  <c r="J112" i="98" l="1"/>
  <c r="K112" i="98" s="1"/>
  <c r="L112" i="98" s="1"/>
  <c r="I108" i="87"/>
  <c r="K107" i="87"/>
  <c r="L107" i="87" s="1"/>
  <c r="J113" i="98" l="1"/>
  <c r="K113" i="98" s="1"/>
  <c r="L113" i="98" s="1"/>
  <c r="K108" i="87"/>
  <c r="L108" i="87" s="1"/>
  <c r="I109" i="87"/>
  <c r="I110" i="87" s="1"/>
  <c r="J114" i="98" l="1"/>
  <c r="K114" i="98" s="1"/>
  <c r="L114" i="98" s="1"/>
  <c r="J109" i="87"/>
  <c r="K109" i="87" s="1"/>
  <c r="L109" i="87" s="1"/>
  <c r="J115" i="98" l="1"/>
  <c r="K115" i="98" s="1"/>
  <c r="L115" i="98" s="1"/>
  <c r="I111" i="87"/>
  <c r="K110" i="87"/>
  <c r="L110" i="87" s="1"/>
  <c r="J116" i="98" l="1"/>
  <c r="K116" i="98" s="1"/>
  <c r="L116" i="98" s="1"/>
  <c r="I112" i="87"/>
  <c r="J111" i="87"/>
  <c r="K111" i="87" s="1"/>
  <c r="L111" i="87" s="1"/>
  <c r="J117" i="98" l="1"/>
  <c r="K117" i="98" s="1"/>
  <c r="L117" i="98" s="1"/>
  <c r="I113" i="87"/>
  <c r="K112" i="87"/>
  <c r="L112" i="87" s="1"/>
  <c r="J118" i="98" l="1"/>
  <c r="K118" i="98" s="1"/>
  <c r="L118" i="98" s="1"/>
  <c r="K113" i="87"/>
  <c r="L113" i="87" s="1"/>
  <c r="I114" i="87"/>
  <c r="J119" i="98" l="1"/>
  <c r="K119" i="98" s="1"/>
  <c r="L119" i="98" s="1"/>
  <c r="I115" i="87"/>
  <c r="J114" i="87"/>
  <c r="K114" i="87" s="1"/>
  <c r="L114" i="87" s="1"/>
  <c r="J120" i="98" l="1"/>
  <c r="K120" i="98" s="1"/>
  <c r="L120" i="98" s="1"/>
  <c r="J115" i="87"/>
  <c r="K115" i="87" s="1"/>
  <c r="L115" i="87" s="1"/>
  <c r="I116" i="87"/>
  <c r="J121" i="98" l="1"/>
  <c r="K121" i="98" s="1"/>
  <c r="L121" i="98" s="1"/>
  <c r="J116" i="87"/>
  <c r="K116" i="87" s="1"/>
  <c r="L116" i="87" s="1"/>
  <c r="I117" i="87"/>
  <c r="J122" i="98" l="1"/>
  <c r="K122" i="98" s="1"/>
  <c r="L122" i="98" s="1"/>
  <c r="J117" i="87"/>
  <c r="K117" i="87" s="1"/>
  <c r="L117" i="87" s="1"/>
  <c r="I118" i="87"/>
  <c r="J123" i="98" l="1"/>
  <c r="K123" i="98" s="1"/>
  <c r="L123" i="98" s="1"/>
  <c r="I119" i="87"/>
  <c r="J118" i="87"/>
  <c r="K118" i="87" s="1"/>
  <c r="L118" i="87" s="1"/>
  <c r="J124" i="98" l="1"/>
  <c r="K124" i="98" s="1"/>
  <c r="L124" i="98" s="1"/>
  <c r="I120" i="87"/>
  <c r="J119" i="87"/>
  <c r="K119" i="87" s="1"/>
  <c r="L119" i="87" s="1"/>
  <c r="J125" i="98" l="1"/>
  <c r="K125" i="98" s="1"/>
  <c r="L125" i="98" s="1"/>
  <c r="I121" i="87"/>
  <c r="K120" i="87"/>
  <c r="L120" i="87" s="1"/>
  <c r="J126" i="98" l="1"/>
  <c r="K126" i="98" s="1"/>
  <c r="L126" i="98" s="1"/>
  <c r="K121" i="87"/>
  <c r="L121" i="87" s="1"/>
  <c r="I122" i="87"/>
  <c r="J127" i="98" l="1"/>
  <c r="K127" i="98" s="1"/>
  <c r="L127" i="98" s="1"/>
  <c r="I123" i="87"/>
  <c r="J122" i="87"/>
  <c r="K122" i="87" s="1"/>
  <c r="L122" i="87" s="1"/>
  <c r="J128" i="98" l="1"/>
  <c r="K128" i="98" s="1"/>
  <c r="L128" i="98" s="1"/>
  <c r="I124" i="87"/>
  <c r="J123" i="87"/>
  <c r="K123" i="87" s="1"/>
  <c r="L123" i="87" s="1"/>
  <c r="J129" i="98" l="1"/>
  <c r="K129" i="98" s="1"/>
  <c r="L129" i="98" s="1"/>
  <c r="I125" i="87"/>
  <c r="J124" i="87"/>
  <c r="K124" i="87" s="1"/>
  <c r="L124" i="87" s="1"/>
  <c r="J130" i="98" l="1"/>
  <c r="K130" i="98" s="1"/>
  <c r="L130" i="98" s="1"/>
  <c r="J125" i="87"/>
  <c r="K125" i="87" s="1"/>
  <c r="L125" i="87" s="1"/>
  <c r="I126" i="87"/>
  <c r="J131" i="98" l="1"/>
  <c r="K131" i="98" s="1"/>
  <c r="L131" i="98" s="1"/>
  <c r="I127" i="87"/>
  <c r="J126" i="87"/>
  <c r="K126" i="87" s="1"/>
  <c r="L126" i="87" s="1"/>
  <c r="J132" i="98" l="1"/>
  <c r="K132" i="98" s="1"/>
  <c r="L132" i="98" s="1"/>
  <c r="I128" i="87"/>
  <c r="J127" i="87"/>
  <c r="K127" i="87" s="1"/>
  <c r="L127" i="87" s="1"/>
  <c r="J133" i="98" l="1"/>
  <c r="K133" i="98" s="1"/>
  <c r="L133" i="98" s="1"/>
  <c r="I129" i="87"/>
  <c r="K128" i="87"/>
  <c r="L128" i="87" s="1"/>
  <c r="J134" i="98" l="1"/>
  <c r="K134" i="98" s="1"/>
  <c r="L134" i="98" s="1"/>
  <c r="J129" i="87"/>
  <c r="K129" i="87" s="1"/>
  <c r="L129" i="87" s="1"/>
  <c r="I130" i="87"/>
  <c r="J135" i="98" l="1"/>
  <c r="K135" i="98" s="1"/>
  <c r="L135" i="98" s="1"/>
  <c r="J130" i="87"/>
  <c r="K130" i="87" s="1"/>
  <c r="L130" i="87" s="1"/>
  <c r="I131" i="87"/>
  <c r="J136" i="98" l="1"/>
  <c r="K136" i="98" s="1"/>
  <c r="L136" i="98" s="1"/>
  <c r="J131" i="87"/>
  <c r="K131" i="87" s="1"/>
  <c r="L131" i="87" s="1"/>
  <c r="I132" i="87"/>
  <c r="J137" i="98" l="1"/>
  <c r="K137" i="98" s="1"/>
  <c r="L137" i="98" s="1"/>
  <c r="I133" i="87"/>
  <c r="J132" i="87"/>
  <c r="K132" i="87" s="1"/>
  <c r="L132" i="87" s="1"/>
  <c r="J138" i="98" l="1"/>
  <c r="K138" i="98" s="1"/>
  <c r="L138" i="98" s="1"/>
  <c r="J133" i="87"/>
  <c r="K133" i="87" s="1"/>
  <c r="L133" i="87" s="1"/>
  <c r="I134" i="87"/>
  <c r="J139" i="98" l="1"/>
  <c r="K139" i="98" s="1"/>
  <c r="L139" i="98" s="1"/>
  <c r="J134" i="87"/>
  <c r="K134" i="87" s="1"/>
  <c r="L134" i="87" s="1"/>
  <c r="I135" i="87"/>
  <c r="J140" i="98" l="1"/>
  <c r="K140" i="98" s="1"/>
  <c r="L140" i="98" s="1"/>
  <c r="J135" i="87"/>
  <c r="K135" i="87" s="1"/>
  <c r="L135" i="87" s="1"/>
  <c r="I136" i="87"/>
  <c r="J141" i="98" l="1"/>
  <c r="K141" i="98" s="1"/>
  <c r="L141" i="98" s="1"/>
  <c r="I137" i="87"/>
  <c r="J136" i="87"/>
  <c r="K136" i="87" s="1"/>
  <c r="L136" i="87" s="1"/>
  <c r="J142" i="98" l="1"/>
  <c r="K142" i="98" s="1"/>
  <c r="L142" i="98" s="1"/>
  <c r="J137" i="87"/>
  <c r="K137" i="87" s="1"/>
  <c r="L137" i="87" s="1"/>
  <c r="I138" i="87"/>
  <c r="J143" i="98" l="1"/>
  <c r="K143" i="98" s="1"/>
  <c r="L143" i="98" s="1"/>
  <c r="I139" i="87"/>
  <c r="J138" i="87"/>
  <c r="K138" i="87" s="1"/>
  <c r="L138" i="87" s="1"/>
  <c r="J144" i="98" l="1"/>
  <c r="K144" i="98" s="1"/>
  <c r="L144" i="98" s="1"/>
  <c r="I140" i="87"/>
  <c r="J139" i="87"/>
  <c r="K139" i="87" s="1"/>
  <c r="L139" i="87" s="1"/>
  <c r="J145" i="98" l="1"/>
  <c r="K145" i="98" s="1"/>
  <c r="L145" i="98" s="1"/>
  <c r="I141" i="87"/>
  <c r="J140" i="87"/>
  <c r="K140" i="87" s="1"/>
  <c r="L140" i="87" s="1"/>
  <c r="J146" i="98" l="1"/>
  <c r="K146" i="98" s="1"/>
  <c r="L146" i="98" s="1"/>
  <c r="J141" i="87"/>
  <c r="K141" i="87" s="1"/>
  <c r="L141" i="87" s="1"/>
  <c r="I142" i="87"/>
  <c r="J147" i="98" l="1"/>
  <c r="K147" i="98" s="1"/>
  <c r="L147" i="98" s="1"/>
  <c r="I143" i="87"/>
  <c r="J142" i="87"/>
  <c r="K142" i="87" s="1"/>
  <c r="L142" i="87" s="1"/>
  <c r="J148" i="98" l="1"/>
  <c r="K148" i="98" s="1"/>
  <c r="L148" i="98" s="1"/>
  <c r="I144" i="87"/>
  <c r="J143" i="87"/>
  <c r="K143" i="87" s="1"/>
  <c r="L143" i="87" s="1"/>
  <c r="J149" i="98" l="1"/>
  <c r="K149" i="98" s="1"/>
  <c r="L149" i="98" s="1"/>
  <c r="I145" i="87"/>
  <c r="J144" i="87"/>
  <c r="K144" i="87" s="1"/>
  <c r="L144" i="87" s="1"/>
  <c r="J150" i="98" l="1"/>
  <c r="K150" i="98" s="1"/>
  <c r="L150" i="98" s="1"/>
  <c r="J145" i="87"/>
  <c r="K145" i="87" s="1"/>
  <c r="L145" i="87" s="1"/>
  <c r="I146" i="87"/>
  <c r="J151" i="98" l="1"/>
  <c r="K151" i="98" s="1"/>
  <c r="L151" i="98" s="1"/>
  <c r="I147" i="87"/>
  <c r="J146" i="87"/>
  <c r="K146" i="87" s="1"/>
  <c r="L146" i="87" s="1"/>
  <c r="J152" i="98" l="1"/>
  <c r="K152" i="98" s="1"/>
  <c r="L152" i="98" s="1"/>
  <c r="J147" i="87"/>
  <c r="K147" i="87" s="1"/>
  <c r="L147" i="87" s="1"/>
  <c r="I148" i="87"/>
  <c r="J153" i="98" l="1"/>
  <c r="K153" i="98" s="1"/>
  <c r="L153" i="98" s="1"/>
  <c r="J148" i="87"/>
  <c r="K148" i="87" s="1"/>
  <c r="L148" i="87" s="1"/>
  <c r="I149" i="87"/>
  <c r="J154" i="98" l="1"/>
  <c r="K154" i="98" s="1"/>
  <c r="L154" i="98" s="1"/>
  <c r="J149" i="87"/>
  <c r="K149" i="87" s="1"/>
  <c r="L149" i="87" s="1"/>
  <c r="I150" i="87"/>
  <c r="J155" i="98" l="1"/>
  <c r="K155" i="98" s="1"/>
  <c r="L155" i="98" s="1"/>
  <c r="I151" i="87"/>
  <c r="J150" i="87"/>
  <c r="K150" i="87" s="1"/>
  <c r="L150" i="87" s="1"/>
  <c r="J156" i="98" l="1"/>
  <c r="K156" i="98" s="1"/>
  <c r="L156" i="98" s="1"/>
  <c r="I152" i="87"/>
  <c r="J151" i="87"/>
  <c r="K151" i="87" s="1"/>
  <c r="L151" i="87" s="1"/>
  <c r="J157" i="98" l="1"/>
  <c r="K157" i="98" s="1"/>
  <c r="L157" i="98" s="1"/>
  <c r="I153" i="87"/>
  <c r="J152" i="87"/>
  <c r="K152" i="87" s="1"/>
  <c r="L152" i="87" s="1"/>
  <c r="J158" i="98" l="1"/>
  <c r="K158" i="98" s="1"/>
  <c r="L158" i="98" s="1"/>
  <c r="J153" i="87"/>
  <c r="K153" i="87" s="1"/>
  <c r="L153" i="87" s="1"/>
  <c r="I154" i="87"/>
  <c r="J159" i="98" l="1"/>
  <c r="K159" i="98" s="1"/>
  <c r="L159" i="98" s="1"/>
  <c r="J154" i="87"/>
  <c r="K154" i="87" s="1"/>
  <c r="L154" i="87" s="1"/>
  <c r="I155" i="87"/>
  <c r="J160" i="98" l="1"/>
  <c r="K160" i="98" s="1"/>
  <c r="L160" i="98" s="1"/>
  <c r="I156" i="87"/>
  <c r="J155" i="87"/>
  <c r="K155" i="87" s="1"/>
  <c r="L155" i="87" s="1"/>
  <c r="J161" i="98" l="1"/>
  <c r="K161" i="98" s="1"/>
  <c r="L161" i="98" s="1"/>
  <c r="I157" i="87"/>
  <c r="J156" i="87"/>
  <c r="K156" i="87" s="1"/>
  <c r="L156" i="87" s="1"/>
  <c r="I62" i="99" l="1"/>
  <c r="J162" i="98"/>
  <c r="K162" i="98" s="1"/>
  <c r="L162" i="98" s="1"/>
  <c r="J157" i="87"/>
  <c r="K157" i="87" s="1"/>
  <c r="L157" i="87" s="1"/>
  <c r="I158" i="87"/>
  <c r="J163" i="98" l="1"/>
  <c r="K163" i="98" s="1"/>
  <c r="L163" i="98" s="1"/>
  <c r="I159" i="87"/>
  <c r="J158" i="87"/>
  <c r="K158" i="87" s="1"/>
  <c r="L158" i="87" s="1"/>
  <c r="J164" i="98" l="1"/>
  <c r="K164" i="98" s="1"/>
  <c r="L164" i="98" s="1"/>
  <c r="I160" i="87"/>
  <c r="J159" i="87"/>
  <c r="K159" i="87" s="1"/>
  <c r="L159" i="87" s="1"/>
  <c r="J165" i="98" l="1"/>
  <c r="K165" i="98" s="1"/>
  <c r="L165" i="98" s="1"/>
  <c r="I161" i="87"/>
  <c r="J160" i="87"/>
  <c r="K160" i="87" s="1"/>
  <c r="L160" i="87" s="1"/>
  <c r="J166" i="98" l="1"/>
  <c r="K166" i="98" s="1"/>
  <c r="L166" i="98" s="1"/>
  <c r="J161" i="87"/>
  <c r="K161" i="87" s="1"/>
  <c r="L161" i="87" s="1"/>
  <c r="I162" i="87"/>
  <c r="I163" i="87" s="1"/>
  <c r="J167" i="98" l="1"/>
  <c r="K167" i="98" s="1"/>
  <c r="L167" i="98" s="1"/>
  <c r="J162" i="87"/>
  <c r="K162" i="87" s="1"/>
  <c r="L162" i="87" s="1"/>
  <c r="J168" i="98" l="1"/>
  <c r="K168" i="98" s="1"/>
  <c r="L168" i="98" s="1"/>
  <c r="J163" i="87"/>
  <c r="K163" i="87" s="1"/>
  <c r="L163" i="87" s="1"/>
  <c r="I164" i="87"/>
  <c r="J169" i="98" l="1"/>
  <c r="K169" i="98" s="1"/>
  <c r="L169" i="98" s="1"/>
  <c r="I165" i="87"/>
  <c r="J164" i="87"/>
  <c r="K164" i="87" s="1"/>
  <c r="L164" i="87" s="1"/>
  <c r="J170" i="98" l="1"/>
  <c r="K170" i="98" s="1"/>
  <c r="L170" i="98" s="1"/>
  <c r="I166" i="87"/>
  <c r="J165" i="87"/>
  <c r="K165" i="87" s="1"/>
  <c r="L165" i="87" s="1"/>
  <c r="J171" i="98" l="1"/>
  <c r="K171" i="98" s="1"/>
  <c r="L171" i="98" s="1"/>
  <c r="J166" i="87"/>
  <c r="K166" i="87" s="1"/>
  <c r="L166" i="87" s="1"/>
  <c r="I167" i="87"/>
  <c r="J172" i="98" l="1"/>
  <c r="K172" i="98" s="1"/>
  <c r="L172" i="98" s="1"/>
  <c r="I168" i="87"/>
  <c r="J167" i="87"/>
  <c r="K167" i="87" s="1"/>
  <c r="L167" i="87" s="1"/>
  <c r="I179" i="98" l="1"/>
  <c r="J173" i="98"/>
  <c r="J168" i="87"/>
  <c r="K168" i="87" s="1"/>
  <c r="L168" i="87" s="1"/>
  <c r="I169" i="87"/>
  <c r="K173" i="98" l="1"/>
  <c r="J174" i="98"/>
  <c r="I180" i="98"/>
  <c r="J179" i="98"/>
  <c r="I170" i="87"/>
  <c r="J169" i="87"/>
  <c r="K169" i="87" s="1"/>
  <c r="L169" i="87" s="1"/>
  <c r="K179" i="98" l="1"/>
  <c r="I181" i="98"/>
  <c r="J180" i="98"/>
  <c r="K180" i="98" s="1"/>
  <c r="L180" i="98" s="1"/>
  <c r="L173" i="98"/>
  <c r="K174" i="98"/>
  <c r="I171" i="87"/>
  <c r="J170" i="87"/>
  <c r="K170" i="87" s="1"/>
  <c r="L170" i="87" s="1"/>
  <c r="J63" i="99" l="1"/>
  <c r="I182" i="98"/>
  <c r="J181" i="98"/>
  <c r="K181" i="98" s="1"/>
  <c r="L181" i="98" s="1"/>
  <c r="L179" i="98"/>
  <c r="I172" i="87"/>
  <c r="J171" i="87"/>
  <c r="K171" i="87" s="1"/>
  <c r="L171" i="87" s="1"/>
  <c r="K63" i="99" l="1"/>
  <c r="I183" i="98"/>
  <c r="J182" i="98"/>
  <c r="K182" i="98" s="1"/>
  <c r="L182" i="98" s="1"/>
  <c r="I173" i="87"/>
  <c r="J172" i="87"/>
  <c r="K172" i="87" s="1"/>
  <c r="L172" i="87" s="1"/>
  <c r="I184" i="98" l="1"/>
  <c r="J183" i="98"/>
  <c r="K183" i="98" s="1"/>
  <c r="L183" i="98" s="1"/>
  <c r="I174" i="87"/>
  <c r="J173" i="87"/>
  <c r="K173" i="87" s="1"/>
  <c r="L173" i="87" s="1"/>
  <c r="I185" i="98" l="1"/>
  <c r="J184" i="98"/>
  <c r="J174" i="87"/>
  <c r="K174" i="87" s="1"/>
  <c r="L174" i="87" s="1"/>
  <c r="I175" i="87"/>
  <c r="K184" i="98" l="1"/>
  <c r="I186" i="98"/>
  <c r="J185" i="98"/>
  <c r="K185" i="98" s="1"/>
  <c r="L185" i="98" s="1"/>
  <c r="I176" i="87"/>
  <c r="J175" i="87"/>
  <c r="K175" i="87" s="1"/>
  <c r="L175" i="87" s="1"/>
  <c r="I187" i="98" l="1"/>
  <c r="J186" i="98"/>
  <c r="K186" i="98" s="1"/>
  <c r="L186" i="98" s="1"/>
  <c r="L184" i="98"/>
  <c r="J176" i="87"/>
  <c r="K176" i="87" s="1"/>
  <c r="L176" i="87" s="1"/>
  <c r="I177" i="87"/>
  <c r="I188" i="98" l="1"/>
  <c r="J187" i="98"/>
  <c r="K187" i="98" s="1"/>
  <c r="L187" i="98" s="1"/>
  <c r="J177" i="87"/>
  <c r="K177" i="87" s="1"/>
  <c r="L177" i="87" s="1"/>
  <c r="I178" i="87"/>
  <c r="I189" i="98" l="1"/>
  <c r="J189" i="98" s="1"/>
  <c r="J188" i="98"/>
  <c r="K188" i="98" s="1"/>
  <c r="L188" i="98" s="1"/>
  <c r="I179" i="87"/>
  <c r="J178" i="87"/>
  <c r="K178" i="87" s="1"/>
  <c r="L178" i="87" s="1"/>
  <c r="K189" i="98" l="1"/>
  <c r="J190" i="98"/>
  <c r="I180" i="87"/>
  <c r="J179" i="87"/>
  <c r="K179" i="87" s="1"/>
  <c r="L179" i="87" s="1"/>
  <c r="L189" i="98" l="1"/>
  <c r="K190" i="98"/>
  <c r="J180" i="87"/>
  <c r="K180" i="87" s="1"/>
  <c r="L180" i="87" s="1"/>
  <c r="I181" i="87"/>
  <c r="J68" i="99" l="1"/>
  <c r="I182" i="87"/>
  <c r="J181" i="87"/>
  <c r="K181" i="87" s="1"/>
  <c r="L181" i="87" s="1"/>
  <c r="K68" i="99" l="1"/>
  <c r="J182" i="87"/>
  <c r="K182" i="87" s="1"/>
  <c r="L182" i="87" s="1"/>
  <c r="I183" i="87"/>
  <c r="J183" i="87" l="1"/>
  <c r="K183" i="87" s="1"/>
  <c r="L183" i="87" s="1"/>
  <c r="I184" i="87"/>
  <c r="I185" i="87" l="1"/>
  <c r="J184" i="87"/>
  <c r="K184" i="87" s="1"/>
  <c r="L184" i="87" s="1"/>
  <c r="I186" i="87" l="1"/>
  <c r="J185" i="87"/>
  <c r="K185" i="87" s="1"/>
  <c r="L185" i="87" s="1"/>
  <c r="J186" i="87" l="1"/>
  <c r="K186" i="87" s="1"/>
  <c r="L186" i="87" s="1"/>
  <c r="I187" i="87"/>
  <c r="J187" i="87" l="1"/>
  <c r="K187" i="87" s="1"/>
  <c r="L187" i="87" s="1"/>
  <c r="I188" i="87"/>
  <c r="I189" i="87" l="1"/>
  <c r="J188" i="87"/>
  <c r="K188" i="87" s="1"/>
  <c r="L188" i="87" s="1"/>
  <c r="I190" i="87" l="1"/>
  <c r="J189" i="87"/>
  <c r="K189" i="87" s="1"/>
  <c r="L189" i="87" s="1"/>
  <c r="J190" i="87" l="1"/>
  <c r="K190" i="87" s="1"/>
  <c r="L190" i="87" s="1"/>
  <c r="I191" i="87"/>
  <c r="I192" i="87" l="1"/>
  <c r="J191" i="87"/>
  <c r="K191" i="87" s="1"/>
  <c r="L191" i="87" s="1"/>
  <c r="I193" i="87" l="1"/>
  <c r="J192" i="87"/>
  <c r="K192" i="87" s="1"/>
  <c r="L192" i="87" s="1"/>
  <c r="J193" i="87" l="1"/>
  <c r="K193" i="87" s="1"/>
  <c r="L193" i="87" s="1"/>
  <c r="I194" i="87"/>
  <c r="J194" i="87" l="1"/>
  <c r="K194" i="87" s="1"/>
  <c r="L194" i="87" s="1"/>
  <c r="I195" i="87"/>
  <c r="I196" i="87" l="1"/>
  <c r="J195" i="87"/>
  <c r="K195" i="87" s="1"/>
  <c r="L195" i="87" s="1"/>
  <c r="I197" i="87" l="1"/>
  <c r="J196" i="87"/>
  <c r="K196" i="87" s="1"/>
  <c r="L196" i="87" s="1"/>
  <c r="I198" i="87" l="1"/>
  <c r="J197" i="87"/>
  <c r="K197" i="87" s="1"/>
  <c r="L197" i="87" s="1"/>
  <c r="J198" i="87" l="1"/>
  <c r="K198" i="87" s="1"/>
  <c r="L198" i="87" s="1"/>
  <c r="I199" i="87"/>
  <c r="I200" i="87" l="1"/>
  <c r="J199" i="87"/>
  <c r="K199" i="87" s="1"/>
  <c r="L199" i="87" s="1"/>
  <c r="J200" i="87" l="1"/>
  <c r="K200" i="87" s="1"/>
  <c r="L200" i="87" s="1"/>
  <c r="I201" i="87"/>
  <c r="I202" i="87" l="1"/>
  <c r="J201" i="87"/>
  <c r="K201" i="87" s="1"/>
  <c r="L201" i="87" s="1"/>
  <c r="J202" i="87" l="1"/>
  <c r="K202" i="87" s="1"/>
  <c r="L202" i="87" s="1"/>
  <c r="I203" i="87"/>
  <c r="J203" i="87" l="1"/>
  <c r="K203" i="87" s="1"/>
  <c r="L203" i="87" s="1"/>
  <c r="I204" i="87"/>
  <c r="I205" i="87" l="1"/>
  <c r="J204" i="87"/>
  <c r="K204" i="87" s="1"/>
  <c r="L204" i="87" s="1"/>
  <c r="I206" i="87" l="1"/>
  <c r="J205" i="87"/>
  <c r="K205" i="87" s="1"/>
  <c r="L205" i="87" s="1"/>
  <c r="J206" i="87" l="1"/>
  <c r="K206" i="87" s="1"/>
  <c r="L206" i="87" s="1"/>
  <c r="I207" i="87"/>
  <c r="J207" i="87" l="1"/>
  <c r="K207" i="87" s="1"/>
  <c r="L207" i="87" s="1"/>
  <c r="I208" i="87"/>
  <c r="J208" i="87" l="1"/>
  <c r="K208" i="87" s="1"/>
  <c r="L208" i="87" s="1"/>
  <c r="I209" i="87"/>
  <c r="I210" i="87" l="1"/>
  <c r="J209" i="87"/>
  <c r="K209" i="87" s="1"/>
  <c r="L209" i="87" s="1"/>
  <c r="J210" i="87" l="1"/>
  <c r="K210" i="87" s="1"/>
  <c r="L210" i="87" s="1"/>
  <c r="I211" i="87"/>
  <c r="J211" i="87" l="1"/>
  <c r="K211" i="87" s="1"/>
  <c r="L211" i="87" s="1"/>
  <c r="I212" i="87"/>
  <c r="I213" i="87" l="1"/>
  <c r="J212" i="87"/>
  <c r="K212" i="87" s="1"/>
  <c r="L212" i="87" s="1"/>
  <c r="J213" i="87" l="1"/>
  <c r="K213" i="87" s="1"/>
  <c r="L213" i="87" s="1"/>
  <c r="I214" i="87"/>
  <c r="J214" i="87" l="1"/>
  <c r="K214" i="87" s="1"/>
  <c r="L214" i="87" s="1"/>
  <c r="I215" i="87"/>
  <c r="I216" i="87" s="1"/>
  <c r="J215" i="87" l="1"/>
  <c r="K215" i="87" s="1"/>
  <c r="L215" i="87" s="1"/>
  <c r="J216" i="87" l="1"/>
  <c r="K216" i="87" s="1"/>
  <c r="L216" i="87" s="1"/>
  <c r="I217" i="87"/>
  <c r="I218" i="87" l="1"/>
  <c r="J217" i="87"/>
  <c r="K217" i="87" s="1"/>
  <c r="L217" i="87" s="1"/>
  <c r="I219" i="87" l="1"/>
  <c r="J218" i="87"/>
  <c r="K218" i="87" s="1"/>
  <c r="L218" i="87" s="1"/>
  <c r="I220" i="87" l="1"/>
  <c r="J219" i="87"/>
  <c r="K219" i="87" s="1"/>
  <c r="L219" i="87" s="1"/>
  <c r="K220" i="87" l="1"/>
  <c r="L220" i="87" s="1"/>
  <c r="I221" i="87"/>
  <c r="I222" i="87" l="1"/>
  <c r="J221" i="87"/>
  <c r="K221" i="87" s="1"/>
  <c r="L221" i="87" s="1"/>
  <c r="J222" i="87" l="1"/>
  <c r="K222" i="87" s="1"/>
  <c r="L222" i="87" s="1"/>
  <c r="I223" i="87"/>
  <c r="J223" i="87" l="1"/>
  <c r="K223" i="87" s="1"/>
  <c r="L223" i="87" s="1"/>
  <c r="I224" i="87"/>
  <c r="I225" i="87" l="1"/>
  <c r="J224" i="87"/>
  <c r="K224" i="87" s="1"/>
  <c r="L224" i="87" s="1"/>
  <c r="J225" i="87" l="1"/>
  <c r="K225" i="87" s="1"/>
  <c r="L225" i="87" s="1"/>
  <c r="I226" i="87"/>
  <c r="J226" i="87" l="1"/>
  <c r="K226" i="87" s="1"/>
  <c r="L226" i="87" s="1"/>
  <c r="I227" i="87"/>
  <c r="I228" i="87" l="1"/>
  <c r="J227" i="87"/>
  <c r="K227" i="87" s="1"/>
  <c r="L227" i="87" s="1"/>
  <c r="J228" i="87" l="1"/>
  <c r="K228" i="87" s="1"/>
  <c r="L228" i="87" s="1"/>
  <c r="I229" i="87"/>
  <c r="I230" i="87" s="1"/>
  <c r="J229" i="87" l="1"/>
  <c r="K229" i="87" s="1"/>
  <c r="L229" i="87" s="1"/>
  <c r="J230" i="87" l="1"/>
  <c r="K230" i="87" s="1"/>
  <c r="L230" i="87" s="1"/>
  <c r="I231" i="87"/>
  <c r="I232" i="87" l="1"/>
  <c r="J231" i="87"/>
  <c r="K231" i="87" s="1"/>
  <c r="L231" i="87" s="1"/>
  <c r="I233" i="87" l="1"/>
  <c r="J232" i="87"/>
  <c r="K232" i="87" s="1"/>
  <c r="L232" i="87" s="1"/>
  <c r="J233" i="87" l="1"/>
  <c r="K233" i="87" s="1"/>
  <c r="I239" i="87"/>
  <c r="J234" i="87"/>
  <c r="I240" i="87" l="1"/>
  <c r="J239" i="87"/>
  <c r="L233" i="87"/>
  <c r="K234" i="87"/>
  <c r="K239" i="87" l="1"/>
  <c r="I241" i="87"/>
  <c r="J240" i="87"/>
  <c r="K240" i="87" s="1"/>
  <c r="L240" i="87" s="1"/>
  <c r="I242" i="87" l="1"/>
  <c r="J241" i="87"/>
  <c r="K241" i="87" s="1"/>
  <c r="L241" i="87" s="1"/>
  <c r="L239" i="87"/>
  <c r="I243" i="87" l="1"/>
  <c r="J242" i="87"/>
  <c r="K242" i="87" l="1"/>
  <c r="I244" i="87"/>
  <c r="J243" i="87"/>
  <c r="K243" i="87" s="1"/>
  <c r="L243" i="87" s="1"/>
  <c r="J244" i="87" l="1"/>
  <c r="K244" i="87" s="1"/>
  <c r="L244" i="87" s="1"/>
  <c r="I245" i="87"/>
  <c r="L242" i="87"/>
  <c r="I246" i="87" l="1"/>
  <c r="J245" i="87"/>
  <c r="K245" i="87" l="1"/>
  <c r="I247" i="87"/>
  <c r="J246" i="87"/>
  <c r="K246" i="87" s="1"/>
  <c r="L246" i="87" s="1"/>
  <c r="I248" i="87" l="1"/>
  <c r="J247" i="87"/>
  <c r="K247" i="87" s="1"/>
  <c r="L247" i="87" s="1"/>
  <c r="L245" i="87"/>
  <c r="J248" i="87" l="1"/>
  <c r="K248" i="87" s="1"/>
  <c r="I249" i="87"/>
  <c r="J249" i="87" s="1"/>
  <c r="K249" i="87" l="1"/>
  <c r="L249" i="87" s="1"/>
  <c r="J250" i="87"/>
  <c r="L248" i="87"/>
  <c r="K250" i="87" l="1"/>
</calcChain>
</file>

<file path=xl/sharedStrings.xml><?xml version="1.0" encoding="utf-8"?>
<sst xmlns="http://schemas.openxmlformats.org/spreadsheetml/2006/main" count="1194" uniqueCount="70">
  <si>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</si>
  <si>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</si>
  <si>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</si>
  <si>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</si>
  <si>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</si>
  <si>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</si>
  <si>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</si>
  <si>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</si>
  <si>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</si>
  <si>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</si>
  <si>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</si>
  <si>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</si>
  <si>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</si>
  <si>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2 BHK</t>
  </si>
  <si>
    <t>Paticulars</t>
  </si>
  <si>
    <t>1 BHK</t>
  </si>
  <si>
    <t xml:space="preserve"> As per Approved Plan / RERA Carpet Area in 
Sq. Ft.                      
</t>
  </si>
  <si>
    <t>Same Bldg</t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</si>
  <si>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</si>
  <si>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</si>
  <si>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</si>
  <si>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</si>
  <si>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1BHK</t>
  </si>
  <si>
    <t>2BHK</t>
  </si>
  <si>
    <t>1RK</t>
  </si>
  <si>
    <t>7 to 37</t>
  </si>
  <si>
    <t>Flr</t>
  </si>
  <si>
    <t>Flat</t>
  </si>
  <si>
    <t>Tot</t>
  </si>
  <si>
    <t>Bal</t>
  </si>
  <si>
    <t>8-13,15-20</t>
  </si>
  <si>
    <t>22nd</t>
  </si>
  <si>
    <t>8-13,15-20,22-27,29-36</t>
  </si>
  <si>
    <t xml:space="preserve">7 to 21st </t>
  </si>
  <si>
    <t>22nd Flr</t>
  </si>
  <si>
    <t>23-37th flr</t>
  </si>
  <si>
    <t>7-37th</t>
  </si>
  <si>
    <t>Ref</t>
  </si>
  <si>
    <t>Typical - 8-13, 15-20th Flr</t>
  </si>
  <si>
    <t>Tot - 5</t>
  </si>
  <si>
    <t>Tot - 8</t>
  </si>
  <si>
    <t>7, 14 &amp; 21st Flr</t>
  </si>
  <si>
    <t>35th (Ref) Flr</t>
  </si>
  <si>
    <t>28th Flr (Ref)</t>
  </si>
  <si>
    <t>Tot - 6</t>
  </si>
  <si>
    <t>Typical - 23-27, 29-34 &amp; 36th flr</t>
  </si>
  <si>
    <t>37th Flr</t>
  </si>
  <si>
    <t>Terr</t>
  </si>
  <si>
    <t>23-27,29-34,36</t>
  </si>
  <si>
    <t>8-13,15-20,22-27,29-34, 36</t>
  </si>
  <si>
    <t>Tot CA</t>
  </si>
  <si>
    <t xml:space="preserve"> As per Approved Plan Balcony Area in 
Sq. Ft.                      
</t>
  </si>
  <si>
    <t xml:space="preserve">Total Area in 
Sq. Ft.                      
</t>
  </si>
  <si>
    <t>Sale / Rehab</t>
  </si>
  <si>
    <t xml:space="preserve">price </t>
  </si>
  <si>
    <t>Sale</t>
  </si>
  <si>
    <t>Rehab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</si>
  <si>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</si>
  <si>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>Approved Inventory</t>
  </si>
  <si>
    <t>Proposed Inventory</t>
  </si>
  <si>
    <t xml:space="preserve"> As per Builder Carpet Area in 
Sq. Ft.                      
</t>
  </si>
  <si>
    <t xml:space="preserve">  Balcony Area in 
Sq. Ft.                      
</t>
  </si>
  <si>
    <t>1 RK</t>
  </si>
  <si>
    <t>Approved - Sale Flat</t>
  </si>
  <si>
    <t>Approved - Rehab</t>
  </si>
  <si>
    <t xml:space="preserve">                                          1 BHK - 58                                      2 BHK - 02                                                                                    </t>
  </si>
  <si>
    <t xml:space="preserve">1 RK - 04                                          1 BHK - 05                                      2 BHK - 02                                                                                    </t>
  </si>
  <si>
    <t xml:space="preserve">1 RK - 51                                          1 BHK - 60                                      2 BHK - 60                                                                                    </t>
  </si>
  <si>
    <t>Total (a)</t>
  </si>
  <si>
    <t>Proposed - Sale Flat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</si>
</sst>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b/>
      <sz val="11"/>
      <color theme="1"/>
      <name val="Arial Narrow"/>
      <family val="2"/>
    </font>
    <font>
      <b/>
      <sz val="11"/>
      <color rgb="FF333333"/>
      <name val="Open Sans"/>
      <family val="2"/>
    </font>
    <font>
      <b/>
      <sz val="11"/>
      <color rgb="FF000000"/>
      <name val="Arial Narrow"/>
      <family val="2"/>
    </font>
    <font>
      <sz val="11"/>
      <color rgb="FF000000"/>
      <name val="Calibri"/>
      <family val="2"/>
      <scheme val="minor"/>
    </font>
    <font>
      <sz val="7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sz val="9"/>
      <color rgb="FFFF0000"/>
      <name val="Calibri"/>
      <family val="2"/>
      <scheme val="minor"/>
    </font>
    <font>
      <sz val="11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9F9F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2" fillId="0" borderId="0" xfId="0" applyFont="1"/>
    <xf numFmtId="43" fontId="2" fillId="0" borderId="0" xfId="0" applyNumberFormat="1" applyFont="1"/>
    <xf numFmtId="43" fontId="2" fillId="0" borderId="0" xfId="1" applyFont="1"/>
    <xf numFmtId="0" fontId="6" fillId="4" borderId="0" xfId="0" applyFont="1" applyFill="1"/>
    <xf numFmtId="0" fontId="6" fillId="0" borderId="0" xfId="0" applyFont="1"/>
    <xf numFmtId="2" fontId="6" fillId="0" borderId="0" xfId="0" applyNumberFormat="1" applyFont="1"/>
    <xf numFmtId="0" fontId="7" fillId="4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3" fillId="0" borderId="0" xfId="0" applyFont="1" applyAlignment="1">
      <alignment horizontal="center"/>
    </xf>
    <xf numFmtId="0" fontId="4" fillId="2" borderId="5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43" fontId="0" fillId="0" borderId="0" xfId="1" applyFont="1"/>
    <xf numFmtId="0" fontId="7" fillId="0" borderId="3" xfId="0" applyFont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164" fontId="6" fillId="0" borderId="1" xfId="1" applyNumberFormat="1" applyFont="1" applyFill="1" applyBorder="1" applyAlignment="1">
      <alignment horizontal="center"/>
    </xf>
    <xf numFmtId="164" fontId="5" fillId="0" borderId="1" xfId="1" applyNumberFormat="1" applyFont="1" applyFill="1" applyBorder="1" applyAlignment="1">
      <alignment horizontal="center"/>
    </xf>
    <xf numFmtId="0" fontId="4" fillId="5" borderId="5" xfId="0" applyFont="1" applyFill="1" applyBorder="1" applyAlignment="1">
      <alignment vertical="top" wrapText="1"/>
    </xf>
    <xf numFmtId="0" fontId="4" fillId="2" borderId="5" xfId="0" applyFont="1" applyFill="1" applyBorder="1" applyAlignment="1">
      <alignment vertical="top" wrapText="1"/>
    </xf>
    <xf numFmtId="1" fontId="0" fillId="0" borderId="0" xfId="0" applyNumberFormat="1"/>
    <xf numFmtId="0" fontId="11" fillId="2" borderId="5" xfId="0" applyFont="1" applyFill="1" applyBorder="1" applyAlignment="1">
      <alignment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3" fillId="0" borderId="0" xfId="0" applyFont="1"/>
    <xf numFmtId="0" fontId="4" fillId="6" borderId="0" xfId="0" applyFont="1" applyFill="1" applyAlignment="1">
      <alignment horizontal="left" vertical="top" wrapText="1"/>
    </xf>
    <xf numFmtId="0" fontId="13" fillId="0" borderId="0" xfId="0" applyFont="1"/>
    <xf numFmtId="17" fontId="0" fillId="0" borderId="0" xfId="0" applyNumberFormat="1" applyAlignment="1">
      <alignment horizontal="center"/>
    </xf>
    <xf numFmtId="1" fontId="13" fillId="0" borderId="0" xfId="0" applyNumberFormat="1" applyFont="1"/>
    <xf numFmtId="0" fontId="2" fillId="0" borderId="0" xfId="0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0" fontId="0" fillId="0" borderId="1" xfId="0" applyBorder="1"/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164" fontId="5" fillId="0" borderId="1" xfId="1" applyNumberFormat="1" applyFont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1" fontId="16" fillId="0" borderId="6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164" fontId="5" fillId="0" borderId="0" xfId="1" applyNumberFormat="1" applyFont="1" applyBorder="1" applyAlignment="1">
      <alignment horizontal="center"/>
    </xf>
    <xf numFmtId="1" fontId="6" fillId="0" borderId="0" xfId="2" applyNumberFormat="1" applyFont="1" applyAlignment="1">
      <alignment horizontal="center" vertical="top" wrapText="1"/>
    </xf>
    <xf numFmtId="164" fontId="5" fillId="0" borderId="0" xfId="1" applyNumberFormat="1" applyFont="1" applyFill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4" fontId="15" fillId="0" borderId="1" xfId="1" applyNumberFormat="1" applyFont="1" applyBorder="1" applyAlignment="1">
      <alignment horizontal="left"/>
    </xf>
    <xf numFmtId="164" fontId="15" fillId="0" borderId="1" xfId="1" applyNumberFormat="1" applyFont="1" applyBorder="1" applyAlignment="1">
      <alignment horizontal="center"/>
    </xf>
    <xf numFmtId="1" fontId="15" fillId="0" borderId="1" xfId="2" applyNumberFormat="1" applyFont="1" applyBorder="1" applyAlignment="1">
      <alignment horizontal="center" vertical="top" wrapText="1"/>
    </xf>
    <xf numFmtId="164" fontId="15" fillId="0" borderId="1" xfId="1" applyNumberFormat="1" applyFont="1" applyFill="1" applyBorder="1" applyAlignment="1">
      <alignment horizontal="center"/>
    </xf>
    <xf numFmtId="0" fontId="18" fillId="0" borderId="1" xfId="0" applyFont="1" applyBorder="1"/>
    <xf numFmtId="164" fontId="16" fillId="0" borderId="1" xfId="0" applyNumberFormat="1" applyFont="1" applyBorder="1"/>
    <xf numFmtId="164" fontId="0" fillId="0" borderId="0" xfId="0" applyNumberFormat="1"/>
    <xf numFmtId="0" fontId="16" fillId="0" borderId="1" xfId="0" applyFont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0" fillId="0" borderId="7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3" fontId="19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19" fillId="0" borderId="1" xfId="0" applyFont="1" applyBorder="1" applyAlignment="1">
      <alignment horizontal="center" wrapText="1"/>
    </xf>
    <xf numFmtId="0" fontId="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43" fontId="3" fillId="0" borderId="1" xfId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43" fontId="10" fillId="0" borderId="1" xfId="1" applyFont="1" applyBorder="1"/>
    <xf numFmtId="43" fontId="1" fillId="0" borderId="0" xfId="1" applyFont="1"/>
    <xf numFmtId="43" fontId="0" fillId="0" borderId="0" xfId="0" applyNumberFormat="1" applyFont="1"/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573792</xdr:colOff>
      <xdr:row>33</xdr:row>
      <xdr:rowOff>181927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CD32D-8660-004B-95E6-C22FC2532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23392" cy="682085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414130</xdr:colOff>
      <xdr:row>0</xdr:row>
      <xdr:rowOff>0</xdr:rowOff>
    </xdr:from>
    <xdr:to>
      <xdr:col>24</xdr:col>
      <xdr:colOff>397832</xdr:colOff>
      <xdr:row>36</xdr:row>
      <xdr:rowOff>61503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5E03C-239D-AE94-24E5-C3EFECF4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1108" y="0"/>
          <a:ext cx="4887007" cy="744959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0764A3-54F0-21C2-106B-A5618BE8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50"/>
  <sheetViews>
    <sheetView tabSelected="1" topLeftCell="A235" zoomScale="190" zoomScaleNormal="190" workbookViewId="0">
      <selection sqref="A1:N1"/>
    </sheetView>
  </sheetViews>
  <sheetFormatPr defaultRowHeight="15" x14ac:dyDescent="0.25"/>
  <cols>
    <col min="1" max="1" width="4" style="4" customWidth="1"/>
    <col min="2" max="2" width="5.140625" style="5" customWidth="1"/>
    <col min="3" max="3" width="4.7109375" style="5" customWidth="1"/>
    <col min="4" max="4" width="5.7109375" style="5" customWidth="1"/>
    <col min="5" max="5" width="6.85546875" style="6" customWidth="1"/>
    <col min="6" max="6" width="6.140625" style="6" customWidth="1"/>
    <col min="7" max="7" width="5.5703125" style="6" customWidth="1"/>
    <col min="8" max="9" width="6.42578125" style="1" customWidth="1"/>
    <col min="10" max="10" width="12.28515625" style="1" customWidth="1"/>
    <col min="11" max="11" width="12.42578125" style="1" customWidth="1"/>
    <col min="12" max="12" width="7" style="1" customWidth="1"/>
    <col min="13" max="13" width="11.7109375" style="1" customWidth="1"/>
    <col min="14" max="14" width="8" customWidth="1"/>
    <col min="15" max="15" width="10.42578125" bestFit="1" customWidth="1"/>
  </cols>
  <sheetData>
    <row r="1" spans="1:16" x14ac:dyDescent="0.25">
      <c r="A1" s="61" t="s">
        <v>58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6" ht="60.75" customHeight="1" x14ac:dyDescent="0.25">
      <c r="A2" s="7" t="s">
        <v>1</v>
      </c>
      <c r="B2" s="8" t="s">
        <v>0</v>
      </c>
      <c r="C2" s="9" t="s">
        <v>2</v>
      </c>
      <c r="D2" s="9" t="s">
        <v>12</v>
      </c>
      <c r="E2" s="9" t="s">
        <v>16</v>
      </c>
      <c r="F2" s="9" t="s">
        <v>51</v>
      </c>
      <c r="G2" s="9" t="s">
        <v>52</v>
      </c>
      <c r="H2" s="9" t="s">
        <v>11</v>
      </c>
      <c r="I2" s="16" t="s">
        <v>57</v>
      </c>
      <c r="J2" s="8" t="s">
        <v>18</v>
      </c>
      <c r="K2" s="17" t="s">
        <v>19</v>
      </c>
      <c r="L2" s="18" t="s">
        <v>20</v>
      </c>
      <c r="M2" s="18" t="s">
        <v>21</v>
      </c>
      <c r="N2" s="8" t="s">
        <v>53</v>
      </c>
    </row>
    <row r="3" spans="1:16" x14ac:dyDescent="0.25">
      <c r="A3" s="42">
        <v>1</v>
      </c>
      <c r="B3" s="43">
        <v>701</v>
      </c>
      <c r="C3" s="43">
        <v>7</v>
      </c>
      <c r="D3" s="43" t="s">
        <v>13</v>
      </c>
      <c r="E3" s="43">
        <v>537</v>
      </c>
      <c r="F3" s="43">
        <v>24</v>
      </c>
      <c r="G3" s="43">
        <f>E3+F3</f>
        <v>561</v>
      </c>
      <c r="H3" s="43">
        <f>G3*1.1</f>
        <v>617.1</v>
      </c>
      <c r="I3" s="44">
        <v>23800</v>
      </c>
      <c r="J3" s="38">
        <v>0</v>
      </c>
      <c r="K3" s="39">
        <f t="shared" ref="K3" si="0">ROUND(J3*1.08,0)</f>
        <v>0</v>
      </c>
      <c r="L3" s="19">
        <f t="shared" ref="L3" si="1">MROUND((K3*0.025/12),500)</f>
        <v>0</v>
      </c>
      <c r="M3" s="20">
        <f t="shared" ref="M3" si="2">H3*3000</f>
        <v>1851300</v>
      </c>
      <c r="N3" s="40" t="s">
        <v>56</v>
      </c>
    </row>
    <row r="4" spans="1:16" x14ac:dyDescent="0.25">
      <c r="A4" s="42">
        <v>2</v>
      </c>
      <c r="B4" s="43">
        <v>705</v>
      </c>
      <c r="C4" s="43">
        <v>7</v>
      </c>
      <c r="D4" s="43" t="s">
        <v>15</v>
      </c>
      <c r="E4" s="43">
        <v>422</v>
      </c>
      <c r="F4" s="43">
        <v>0</v>
      </c>
      <c r="G4" s="43">
        <f t="shared" ref="G4:G61" si="3">E4+F4</f>
        <v>422</v>
      </c>
      <c r="H4" s="43">
        <f t="shared" ref="H4:H61" si="4">G4*1.1</f>
        <v>464.20000000000005</v>
      </c>
      <c r="I4" s="44">
        <f>I3</f>
        <v>23800</v>
      </c>
      <c r="J4" s="38">
        <v>0</v>
      </c>
      <c r="K4" s="39">
        <f t="shared" ref="K4:K61" si="5">ROUND(J4*1.08,0)</f>
        <v>0</v>
      </c>
      <c r="L4" s="19">
        <f t="shared" ref="L4:L61" si="6">MROUND((K4*0.025/12),500)</f>
        <v>0</v>
      </c>
      <c r="M4" s="20">
        <f t="shared" ref="M4:M61" si="7">H4*3000</f>
        <v>1392600.0000000002</v>
      </c>
      <c r="N4" s="40" t="s">
        <v>56</v>
      </c>
    </row>
    <row r="5" spans="1:16" x14ac:dyDescent="0.25">
      <c r="A5" s="42">
        <v>3</v>
      </c>
      <c r="B5" s="43">
        <v>706</v>
      </c>
      <c r="C5" s="43">
        <v>7</v>
      </c>
      <c r="D5" s="43" t="s">
        <v>13</v>
      </c>
      <c r="E5" s="43">
        <v>536</v>
      </c>
      <c r="F5" s="43">
        <v>24</v>
      </c>
      <c r="G5" s="43">
        <f t="shared" si="3"/>
        <v>560</v>
      </c>
      <c r="H5" s="43">
        <f t="shared" si="4"/>
        <v>616</v>
      </c>
      <c r="I5" s="44">
        <f>I4</f>
        <v>23800</v>
      </c>
      <c r="J5" s="38">
        <f t="shared" ref="J5:J61" si="8">G5*I5</f>
        <v>13328000</v>
      </c>
      <c r="K5" s="39">
        <f t="shared" si="5"/>
        <v>14394240</v>
      </c>
      <c r="L5" s="19">
        <f t="shared" si="6"/>
        <v>30000</v>
      </c>
      <c r="M5" s="20">
        <f t="shared" si="7"/>
        <v>1848000</v>
      </c>
      <c r="N5" s="40" t="s">
        <v>55</v>
      </c>
      <c r="P5" s="59">
        <f>K5/G5</f>
        <v>25704</v>
      </c>
    </row>
    <row r="6" spans="1:16" x14ac:dyDescent="0.25">
      <c r="A6" s="42">
        <v>4</v>
      </c>
      <c r="B6" s="43">
        <v>707</v>
      </c>
      <c r="C6" s="43">
        <v>7</v>
      </c>
      <c r="D6" s="43" t="s">
        <v>15</v>
      </c>
      <c r="E6" s="43">
        <v>422</v>
      </c>
      <c r="F6" s="43">
        <v>0</v>
      </c>
      <c r="G6" s="43">
        <f t="shared" si="3"/>
        <v>422</v>
      </c>
      <c r="H6" s="43">
        <f t="shared" si="4"/>
        <v>464.20000000000005</v>
      </c>
      <c r="I6" s="44">
        <f>I5</f>
        <v>23800</v>
      </c>
      <c r="J6" s="38">
        <v>0</v>
      </c>
      <c r="K6" s="39">
        <f t="shared" si="5"/>
        <v>0</v>
      </c>
      <c r="L6" s="19">
        <f t="shared" si="6"/>
        <v>0</v>
      </c>
      <c r="M6" s="20">
        <f t="shared" si="7"/>
        <v>1392600.0000000002</v>
      </c>
      <c r="N6" s="40" t="s">
        <v>56</v>
      </c>
    </row>
    <row r="7" spans="1:16" x14ac:dyDescent="0.25">
      <c r="A7" s="42">
        <v>5</v>
      </c>
      <c r="B7" s="43">
        <v>708</v>
      </c>
      <c r="C7" s="43">
        <v>7</v>
      </c>
      <c r="D7" s="43" t="s">
        <v>15</v>
      </c>
      <c r="E7" s="43">
        <v>422</v>
      </c>
      <c r="F7" s="43">
        <v>0</v>
      </c>
      <c r="G7" s="43">
        <f t="shared" si="3"/>
        <v>422</v>
      </c>
      <c r="H7" s="43">
        <f t="shared" si="4"/>
        <v>464.20000000000005</v>
      </c>
      <c r="I7" s="44">
        <f>I6</f>
        <v>23800</v>
      </c>
      <c r="J7" s="38">
        <v>0</v>
      </c>
      <c r="K7" s="39">
        <f t="shared" si="5"/>
        <v>0</v>
      </c>
      <c r="L7" s="19">
        <f t="shared" si="6"/>
        <v>0</v>
      </c>
      <c r="M7" s="20">
        <f t="shared" si="7"/>
        <v>1392600.0000000002</v>
      </c>
      <c r="N7" s="40" t="s">
        <v>56</v>
      </c>
    </row>
    <row r="8" spans="1:16" x14ac:dyDescent="0.25">
      <c r="A8" s="42">
        <v>6</v>
      </c>
      <c r="B8" s="43">
        <v>801</v>
      </c>
      <c r="C8" s="43">
        <v>8</v>
      </c>
      <c r="D8" s="43" t="s">
        <v>13</v>
      </c>
      <c r="E8" s="43">
        <v>537</v>
      </c>
      <c r="F8" s="43">
        <v>24</v>
      </c>
      <c r="G8" s="43">
        <f t="shared" si="3"/>
        <v>561</v>
      </c>
      <c r="H8" s="43">
        <f t="shared" si="4"/>
        <v>617.1</v>
      </c>
      <c r="I8" s="44">
        <f>I7+90</f>
        <v>23890</v>
      </c>
      <c r="J8" s="38">
        <f t="shared" si="8"/>
        <v>13402290</v>
      </c>
      <c r="K8" s="39">
        <f t="shared" si="5"/>
        <v>14474473</v>
      </c>
      <c r="L8" s="19">
        <f t="shared" si="6"/>
        <v>30000</v>
      </c>
      <c r="M8" s="20">
        <f t="shared" si="7"/>
        <v>1851300</v>
      </c>
      <c r="N8" s="40" t="s">
        <v>55</v>
      </c>
    </row>
    <row r="9" spans="1:16" x14ac:dyDescent="0.25">
      <c r="A9" s="42">
        <v>7</v>
      </c>
      <c r="B9" s="43">
        <v>802</v>
      </c>
      <c r="C9" s="43">
        <v>8</v>
      </c>
      <c r="D9" s="43" t="s">
        <v>15</v>
      </c>
      <c r="E9" s="43">
        <v>424</v>
      </c>
      <c r="F9" s="43">
        <v>0</v>
      </c>
      <c r="G9" s="43">
        <f t="shared" si="3"/>
        <v>424</v>
      </c>
      <c r="H9" s="43">
        <f t="shared" si="4"/>
        <v>466.40000000000003</v>
      </c>
      <c r="I9" s="44">
        <f t="shared" ref="I9:I15" si="9">I8</f>
        <v>23890</v>
      </c>
      <c r="J9" s="38">
        <f t="shared" si="8"/>
        <v>10129360</v>
      </c>
      <c r="K9" s="39">
        <f t="shared" si="5"/>
        <v>10939709</v>
      </c>
      <c r="L9" s="19">
        <f t="shared" si="6"/>
        <v>23000</v>
      </c>
      <c r="M9" s="20">
        <f t="shared" si="7"/>
        <v>1399200</v>
      </c>
      <c r="N9" s="40" t="s">
        <v>55</v>
      </c>
    </row>
    <row r="10" spans="1:16" x14ac:dyDescent="0.25">
      <c r="A10" s="42">
        <v>8</v>
      </c>
      <c r="B10" s="43">
        <v>803</v>
      </c>
      <c r="C10" s="43">
        <v>8</v>
      </c>
      <c r="D10" s="43" t="s">
        <v>62</v>
      </c>
      <c r="E10" s="43">
        <v>275</v>
      </c>
      <c r="F10" s="43">
        <v>0</v>
      </c>
      <c r="G10" s="43">
        <f t="shared" si="3"/>
        <v>275</v>
      </c>
      <c r="H10" s="43">
        <f t="shared" si="4"/>
        <v>302.5</v>
      </c>
      <c r="I10" s="44">
        <f t="shared" si="9"/>
        <v>23890</v>
      </c>
      <c r="J10" s="38">
        <f t="shared" si="8"/>
        <v>6569750</v>
      </c>
      <c r="K10" s="39">
        <f t="shared" si="5"/>
        <v>7095330</v>
      </c>
      <c r="L10" s="19">
        <f t="shared" si="6"/>
        <v>15000</v>
      </c>
      <c r="M10" s="20">
        <f t="shared" si="7"/>
        <v>907500</v>
      </c>
      <c r="N10" s="40" t="s">
        <v>55</v>
      </c>
    </row>
    <row r="11" spans="1:16" x14ac:dyDescent="0.25">
      <c r="A11" s="42">
        <v>9</v>
      </c>
      <c r="B11" s="43">
        <v>804</v>
      </c>
      <c r="C11" s="43">
        <v>8</v>
      </c>
      <c r="D11" s="43" t="s">
        <v>62</v>
      </c>
      <c r="E11" s="43">
        <v>275</v>
      </c>
      <c r="F11" s="43">
        <v>0</v>
      </c>
      <c r="G11" s="43">
        <f t="shared" si="3"/>
        <v>275</v>
      </c>
      <c r="H11" s="43">
        <f t="shared" si="4"/>
        <v>302.5</v>
      </c>
      <c r="I11" s="44">
        <f t="shared" si="9"/>
        <v>23890</v>
      </c>
      <c r="J11" s="38">
        <f t="shared" si="8"/>
        <v>6569750</v>
      </c>
      <c r="K11" s="39">
        <f t="shared" si="5"/>
        <v>7095330</v>
      </c>
      <c r="L11" s="19">
        <f t="shared" si="6"/>
        <v>15000</v>
      </c>
      <c r="M11" s="20">
        <f t="shared" si="7"/>
        <v>907500</v>
      </c>
      <c r="N11" s="40" t="s">
        <v>55</v>
      </c>
    </row>
    <row r="12" spans="1:16" x14ac:dyDescent="0.25">
      <c r="A12" s="42">
        <v>10</v>
      </c>
      <c r="B12" s="43">
        <v>805</v>
      </c>
      <c r="C12" s="43">
        <v>8</v>
      </c>
      <c r="D12" s="43" t="s">
        <v>15</v>
      </c>
      <c r="E12" s="43">
        <v>422</v>
      </c>
      <c r="F12" s="43">
        <v>0</v>
      </c>
      <c r="G12" s="43">
        <f t="shared" si="3"/>
        <v>422</v>
      </c>
      <c r="H12" s="43">
        <f t="shared" si="4"/>
        <v>464.20000000000005</v>
      </c>
      <c r="I12" s="44">
        <f t="shared" si="9"/>
        <v>23890</v>
      </c>
      <c r="J12" s="38">
        <f t="shared" si="8"/>
        <v>10081580</v>
      </c>
      <c r="K12" s="39">
        <f t="shared" si="5"/>
        <v>10888106</v>
      </c>
      <c r="L12" s="19">
        <f t="shared" si="6"/>
        <v>22500</v>
      </c>
      <c r="M12" s="20">
        <f t="shared" si="7"/>
        <v>1392600.0000000002</v>
      </c>
      <c r="N12" s="40" t="s">
        <v>55</v>
      </c>
    </row>
    <row r="13" spans="1:16" x14ac:dyDescent="0.25">
      <c r="A13" s="42">
        <v>11</v>
      </c>
      <c r="B13" s="43">
        <v>806</v>
      </c>
      <c r="C13" s="43">
        <v>8</v>
      </c>
      <c r="D13" s="43" t="s">
        <v>13</v>
      </c>
      <c r="E13" s="43">
        <v>536</v>
      </c>
      <c r="F13" s="43">
        <v>24</v>
      </c>
      <c r="G13" s="43">
        <f t="shared" si="3"/>
        <v>560</v>
      </c>
      <c r="H13" s="43">
        <f t="shared" si="4"/>
        <v>616</v>
      </c>
      <c r="I13" s="44">
        <f t="shared" si="9"/>
        <v>23890</v>
      </c>
      <c r="J13" s="38">
        <v>0</v>
      </c>
      <c r="K13" s="39">
        <f t="shared" si="5"/>
        <v>0</v>
      </c>
      <c r="L13" s="19">
        <f t="shared" si="6"/>
        <v>0</v>
      </c>
      <c r="M13" s="20">
        <f t="shared" si="7"/>
        <v>1848000</v>
      </c>
      <c r="N13" s="40" t="s">
        <v>56</v>
      </c>
    </row>
    <row r="14" spans="1:16" x14ac:dyDescent="0.25">
      <c r="A14" s="42">
        <v>12</v>
      </c>
      <c r="B14" s="43">
        <v>807</v>
      </c>
      <c r="C14" s="43">
        <v>8</v>
      </c>
      <c r="D14" s="43" t="s">
        <v>15</v>
      </c>
      <c r="E14" s="43">
        <v>422</v>
      </c>
      <c r="F14" s="43">
        <v>0</v>
      </c>
      <c r="G14" s="43">
        <f t="shared" si="3"/>
        <v>422</v>
      </c>
      <c r="H14" s="43">
        <f t="shared" si="4"/>
        <v>464.20000000000005</v>
      </c>
      <c r="I14" s="44">
        <f t="shared" si="9"/>
        <v>23890</v>
      </c>
      <c r="J14" s="38">
        <v>0</v>
      </c>
      <c r="K14" s="39">
        <f t="shared" si="5"/>
        <v>0</v>
      </c>
      <c r="L14" s="19">
        <f t="shared" si="6"/>
        <v>0</v>
      </c>
      <c r="M14" s="20">
        <f t="shared" si="7"/>
        <v>1392600.0000000002</v>
      </c>
      <c r="N14" s="40" t="s">
        <v>56</v>
      </c>
    </row>
    <row r="15" spans="1:16" x14ac:dyDescent="0.25">
      <c r="A15" s="42">
        <v>13</v>
      </c>
      <c r="B15" s="43">
        <v>808</v>
      </c>
      <c r="C15" s="43">
        <v>8</v>
      </c>
      <c r="D15" s="43" t="s">
        <v>15</v>
      </c>
      <c r="E15" s="43">
        <v>422</v>
      </c>
      <c r="F15" s="43">
        <v>0</v>
      </c>
      <c r="G15" s="43">
        <f t="shared" si="3"/>
        <v>422</v>
      </c>
      <c r="H15" s="43">
        <f t="shared" si="4"/>
        <v>464.20000000000005</v>
      </c>
      <c r="I15" s="44">
        <f t="shared" si="9"/>
        <v>23890</v>
      </c>
      <c r="J15" s="38">
        <v>0</v>
      </c>
      <c r="K15" s="39">
        <f t="shared" si="5"/>
        <v>0</v>
      </c>
      <c r="L15" s="19">
        <f t="shared" si="6"/>
        <v>0</v>
      </c>
      <c r="M15" s="20">
        <f t="shared" si="7"/>
        <v>1392600.0000000002</v>
      </c>
      <c r="N15" s="40" t="s">
        <v>56</v>
      </c>
    </row>
    <row r="16" spans="1:16" x14ac:dyDescent="0.25">
      <c r="A16" s="42">
        <v>14</v>
      </c>
      <c r="B16" s="43">
        <v>901</v>
      </c>
      <c r="C16" s="43">
        <v>9</v>
      </c>
      <c r="D16" s="43" t="s">
        <v>13</v>
      </c>
      <c r="E16" s="43">
        <v>537</v>
      </c>
      <c r="F16" s="43">
        <v>24</v>
      </c>
      <c r="G16" s="43">
        <f t="shared" si="3"/>
        <v>561</v>
      </c>
      <c r="H16" s="43">
        <f t="shared" si="4"/>
        <v>617.1</v>
      </c>
      <c r="I16" s="44">
        <f>I15+90</f>
        <v>23980</v>
      </c>
      <c r="J16" s="38">
        <f t="shared" si="8"/>
        <v>13452780</v>
      </c>
      <c r="K16" s="39">
        <f t="shared" si="5"/>
        <v>14529002</v>
      </c>
      <c r="L16" s="19">
        <f t="shared" si="6"/>
        <v>30500</v>
      </c>
      <c r="M16" s="20">
        <f t="shared" si="7"/>
        <v>1851300</v>
      </c>
      <c r="N16" s="40" t="s">
        <v>55</v>
      </c>
    </row>
    <row r="17" spans="1:14" x14ac:dyDescent="0.25">
      <c r="A17" s="42">
        <v>15</v>
      </c>
      <c r="B17" s="43">
        <v>902</v>
      </c>
      <c r="C17" s="43">
        <v>9</v>
      </c>
      <c r="D17" s="43" t="s">
        <v>15</v>
      </c>
      <c r="E17" s="43">
        <v>424</v>
      </c>
      <c r="F17" s="43">
        <v>0</v>
      </c>
      <c r="G17" s="43">
        <f t="shared" si="3"/>
        <v>424</v>
      </c>
      <c r="H17" s="43">
        <f t="shared" si="4"/>
        <v>466.40000000000003</v>
      </c>
      <c r="I17" s="44">
        <f t="shared" ref="I17:I23" si="10">I16</f>
        <v>23980</v>
      </c>
      <c r="J17" s="38">
        <v>0</v>
      </c>
      <c r="K17" s="39">
        <f t="shared" si="5"/>
        <v>0</v>
      </c>
      <c r="L17" s="19">
        <f t="shared" si="6"/>
        <v>0</v>
      </c>
      <c r="M17" s="20">
        <f t="shared" si="7"/>
        <v>1399200</v>
      </c>
      <c r="N17" s="40" t="s">
        <v>56</v>
      </c>
    </row>
    <row r="18" spans="1:14" x14ac:dyDescent="0.25">
      <c r="A18" s="42">
        <v>16</v>
      </c>
      <c r="B18" s="43">
        <v>903</v>
      </c>
      <c r="C18" s="43">
        <v>9</v>
      </c>
      <c r="D18" s="43" t="s">
        <v>62</v>
      </c>
      <c r="E18" s="43">
        <v>275</v>
      </c>
      <c r="F18" s="43">
        <v>0</v>
      </c>
      <c r="G18" s="43">
        <f t="shared" si="3"/>
        <v>275</v>
      </c>
      <c r="H18" s="43">
        <f t="shared" si="4"/>
        <v>302.5</v>
      </c>
      <c r="I18" s="44">
        <f t="shared" si="10"/>
        <v>23980</v>
      </c>
      <c r="J18" s="38">
        <f t="shared" si="8"/>
        <v>6594500</v>
      </c>
      <c r="K18" s="39">
        <f t="shared" si="5"/>
        <v>7122060</v>
      </c>
      <c r="L18" s="19">
        <f t="shared" si="6"/>
        <v>15000</v>
      </c>
      <c r="M18" s="20">
        <f t="shared" si="7"/>
        <v>907500</v>
      </c>
      <c r="N18" s="40" t="s">
        <v>55</v>
      </c>
    </row>
    <row r="19" spans="1:14" x14ac:dyDescent="0.25">
      <c r="A19" s="42">
        <v>17</v>
      </c>
      <c r="B19" s="43">
        <v>904</v>
      </c>
      <c r="C19" s="43">
        <v>9</v>
      </c>
      <c r="D19" s="43" t="s">
        <v>62</v>
      </c>
      <c r="E19" s="43">
        <v>275</v>
      </c>
      <c r="F19" s="43">
        <v>0</v>
      </c>
      <c r="G19" s="43">
        <f t="shared" si="3"/>
        <v>275</v>
      </c>
      <c r="H19" s="43">
        <f t="shared" si="4"/>
        <v>302.5</v>
      </c>
      <c r="I19" s="44">
        <f t="shared" si="10"/>
        <v>23980</v>
      </c>
      <c r="J19" s="38">
        <f t="shared" si="8"/>
        <v>6594500</v>
      </c>
      <c r="K19" s="39">
        <f t="shared" si="5"/>
        <v>7122060</v>
      </c>
      <c r="L19" s="19">
        <f t="shared" si="6"/>
        <v>15000</v>
      </c>
      <c r="M19" s="20">
        <f t="shared" si="7"/>
        <v>907500</v>
      </c>
      <c r="N19" s="40" t="s">
        <v>55</v>
      </c>
    </row>
    <row r="20" spans="1:14" x14ac:dyDescent="0.25">
      <c r="A20" s="42">
        <v>18</v>
      </c>
      <c r="B20" s="43">
        <v>905</v>
      </c>
      <c r="C20" s="43">
        <v>9</v>
      </c>
      <c r="D20" s="43" t="s">
        <v>15</v>
      </c>
      <c r="E20" s="43">
        <v>422</v>
      </c>
      <c r="F20" s="43">
        <v>0</v>
      </c>
      <c r="G20" s="43">
        <f t="shared" si="3"/>
        <v>422</v>
      </c>
      <c r="H20" s="43">
        <f t="shared" si="4"/>
        <v>464.20000000000005</v>
      </c>
      <c r="I20" s="44">
        <f t="shared" si="10"/>
        <v>23980</v>
      </c>
      <c r="J20" s="38">
        <v>0</v>
      </c>
      <c r="K20" s="39">
        <f t="shared" si="5"/>
        <v>0</v>
      </c>
      <c r="L20" s="19">
        <f t="shared" si="6"/>
        <v>0</v>
      </c>
      <c r="M20" s="20">
        <f t="shared" si="7"/>
        <v>1392600.0000000002</v>
      </c>
      <c r="N20" s="40" t="s">
        <v>56</v>
      </c>
    </row>
    <row r="21" spans="1:14" x14ac:dyDescent="0.25">
      <c r="A21" s="42">
        <v>19</v>
      </c>
      <c r="B21" s="43">
        <v>906</v>
      </c>
      <c r="C21" s="43">
        <v>9</v>
      </c>
      <c r="D21" s="43" t="s">
        <v>13</v>
      </c>
      <c r="E21" s="43">
        <v>536</v>
      </c>
      <c r="F21" s="43">
        <v>24</v>
      </c>
      <c r="G21" s="43">
        <f t="shared" si="3"/>
        <v>560</v>
      </c>
      <c r="H21" s="43">
        <f t="shared" si="4"/>
        <v>616</v>
      </c>
      <c r="I21" s="44">
        <f t="shared" si="10"/>
        <v>23980</v>
      </c>
      <c r="J21" s="38">
        <f t="shared" si="8"/>
        <v>13428800</v>
      </c>
      <c r="K21" s="39">
        <f t="shared" si="5"/>
        <v>14503104</v>
      </c>
      <c r="L21" s="19">
        <f t="shared" si="6"/>
        <v>30000</v>
      </c>
      <c r="M21" s="20">
        <f t="shared" si="7"/>
        <v>1848000</v>
      </c>
      <c r="N21" s="40" t="s">
        <v>55</v>
      </c>
    </row>
    <row r="22" spans="1:14" x14ac:dyDescent="0.25">
      <c r="A22" s="42">
        <v>20</v>
      </c>
      <c r="B22" s="43">
        <v>907</v>
      </c>
      <c r="C22" s="43">
        <v>9</v>
      </c>
      <c r="D22" s="43" t="s">
        <v>15</v>
      </c>
      <c r="E22" s="43">
        <v>422</v>
      </c>
      <c r="F22" s="43">
        <v>0</v>
      </c>
      <c r="G22" s="43">
        <f t="shared" si="3"/>
        <v>422</v>
      </c>
      <c r="H22" s="43">
        <f t="shared" si="4"/>
        <v>464.20000000000005</v>
      </c>
      <c r="I22" s="44">
        <f t="shared" si="10"/>
        <v>23980</v>
      </c>
      <c r="J22" s="38">
        <v>0</v>
      </c>
      <c r="K22" s="39">
        <f t="shared" si="5"/>
        <v>0</v>
      </c>
      <c r="L22" s="19">
        <f t="shared" si="6"/>
        <v>0</v>
      </c>
      <c r="M22" s="20">
        <f t="shared" si="7"/>
        <v>1392600.0000000002</v>
      </c>
      <c r="N22" s="40" t="s">
        <v>56</v>
      </c>
    </row>
    <row r="23" spans="1:14" x14ac:dyDescent="0.25">
      <c r="A23" s="42">
        <v>21</v>
      </c>
      <c r="B23" s="43">
        <v>908</v>
      </c>
      <c r="C23" s="43">
        <v>9</v>
      </c>
      <c r="D23" s="43" t="s">
        <v>15</v>
      </c>
      <c r="E23" s="43">
        <v>422</v>
      </c>
      <c r="F23" s="43">
        <v>0</v>
      </c>
      <c r="G23" s="43">
        <f t="shared" si="3"/>
        <v>422</v>
      </c>
      <c r="H23" s="43">
        <f t="shared" si="4"/>
        <v>464.20000000000005</v>
      </c>
      <c r="I23" s="44">
        <f t="shared" si="10"/>
        <v>23980</v>
      </c>
      <c r="J23" s="38">
        <v>0</v>
      </c>
      <c r="K23" s="39">
        <f t="shared" si="5"/>
        <v>0</v>
      </c>
      <c r="L23" s="19">
        <f t="shared" si="6"/>
        <v>0</v>
      </c>
      <c r="M23" s="20">
        <f t="shared" si="7"/>
        <v>1392600.0000000002</v>
      </c>
      <c r="N23" s="40" t="s">
        <v>56</v>
      </c>
    </row>
    <row r="24" spans="1:14" x14ac:dyDescent="0.25">
      <c r="A24" s="42">
        <v>22</v>
      </c>
      <c r="B24" s="43">
        <v>1001</v>
      </c>
      <c r="C24" s="43">
        <v>10</v>
      </c>
      <c r="D24" s="43" t="s">
        <v>13</v>
      </c>
      <c r="E24" s="43">
        <v>537</v>
      </c>
      <c r="F24" s="43">
        <v>24</v>
      </c>
      <c r="G24" s="43">
        <f t="shared" si="3"/>
        <v>561</v>
      </c>
      <c r="H24" s="43">
        <f t="shared" si="4"/>
        <v>617.1</v>
      </c>
      <c r="I24" s="44">
        <f>I23+90</f>
        <v>24070</v>
      </c>
      <c r="J24" s="38">
        <f t="shared" si="8"/>
        <v>13503270</v>
      </c>
      <c r="K24" s="39">
        <f t="shared" si="5"/>
        <v>14583532</v>
      </c>
      <c r="L24" s="19">
        <f t="shared" si="6"/>
        <v>30500</v>
      </c>
      <c r="M24" s="20">
        <f t="shared" si="7"/>
        <v>1851300</v>
      </c>
      <c r="N24" s="40" t="s">
        <v>55</v>
      </c>
    </row>
    <row r="25" spans="1:14" x14ac:dyDescent="0.25">
      <c r="A25" s="42">
        <v>23</v>
      </c>
      <c r="B25" s="43">
        <v>1002</v>
      </c>
      <c r="C25" s="43">
        <v>10</v>
      </c>
      <c r="D25" s="43" t="s">
        <v>15</v>
      </c>
      <c r="E25" s="43">
        <v>424</v>
      </c>
      <c r="F25" s="43">
        <v>0</v>
      </c>
      <c r="G25" s="43">
        <f t="shared" si="3"/>
        <v>424</v>
      </c>
      <c r="H25" s="43">
        <f t="shared" si="4"/>
        <v>466.40000000000003</v>
      </c>
      <c r="I25" s="44">
        <f t="shared" ref="I25:I31" si="11">I24</f>
        <v>24070</v>
      </c>
      <c r="J25" s="38">
        <v>0</v>
      </c>
      <c r="K25" s="39">
        <f t="shared" si="5"/>
        <v>0</v>
      </c>
      <c r="L25" s="19">
        <f t="shared" si="6"/>
        <v>0</v>
      </c>
      <c r="M25" s="20">
        <f t="shared" si="7"/>
        <v>1399200</v>
      </c>
      <c r="N25" s="40" t="s">
        <v>56</v>
      </c>
    </row>
    <row r="26" spans="1:14" x14ac:dyDescent="0.25">
      <c r="A26" s="42">
        <v>24</v>
      </c>
      <c r="B26" s="43">
        <v>1003</v>
      </c>
      <c r="C26" s="43">
        <v>10</v>
      </c>
      <c r="D26" s="43" t="s">
        <v>62</v>
      </c>
      <c r="E26" s="43">
        <v>275</v>
      </c>
      <c r="F26" s="43">
        <v>0</v>
      </c>
      <c r="G26" s="43">
        <f t="shared" si="3"/>
        <v>275</v>
      </c>
      <c r="H26" s="43">
        <f t="shared" si="4"/>
        <v>302.5</v>
      </c>
      <c r="I26" s="44">
        <f t="shared" si="11"/>
        <v>24070</v>
      </c>
      <c r="J26" s="38">
        <f t="shared" si="8"/>
        <v>6619250</v>
      </c>
      <c r="K26" s="39">
        <f t="shared" si="5"/>
        <v>7148790</v>
      </c>
      <c r="L26" s="19">
        <f t="shared" si="6"/>
        <v>15000</v>
      </c>
      <c r="M26" s="20">
        <f t="shared" si="7"/>
        <v>907500</v>
      </c>
      <c r="N26" s="40" t="s">
        <v>55</v>
      </c>
    </row>
    <row r="27" spans="1:14" x14ac:dyDescent="0.25">
      <c r="A27" s="42">
        <v>25</v>
      </c>
      <c r="B27" s="43">
        <v>1004</v>
      </c>
      <c r="C27" s="43">
        <v>10</v>
      </c>
      <c r="D27" s="43" t="s">
        <v>62</v>
      </c>
      <c r="E27" s="43">
        <v>275</v>
      </c>
      <c r="F27" s="43">
        <v>0</v>
      </c>
      <c r="G27" s="43">
        <f t="shared" si="3"/>
        <v>275</v>
      </c>
      <c r="H27" s="43">
        <f t="shared" si="4"/>
        <v>302.5</v>
      </c>
      <c r="I27" s="44">
        <f t="shared" si="11"/>
        <v>24070</v>
      </c>
      <c r="J27" s="38">
        <f t="shared" si="8"/>
        <v>6619250</v>
      </c>
      <c r="K27" s="39">
        <f t="shared" si="5"/>
        <v>7148790</v>
      </c>
      <c r="L27" s="19">
        <f t="shared" si="6"/>
        <v>15000</v>
      </c>
      <c r="M27" s="20">
        <f t="shared" si="7"/>
        <v>907500</v>
      </c>
      <c r="N27" s="40" t="s">
        <v>55</v>
      </c>
    </row>
    <row r="28" spans="1:14" x14ac:dyDescent="0.25">
      <c r="A28" s="42">
        <v>26</v>
      </c>
      <c r="B28" s="43">
        <v>1005</v>
      </c>
      <c r="C28" s="43">
        <v>10</v>
      </c>
      <c r="D28" s="43" t="s">
        <v>15</v>
      </c>
      <c r="E28" s="43">
        <v>422</v>
      </c>
      <c r="F28" s="43">
        <v>0</v>
      </c>
      <c r="G28" s="43">
        <f t="shared" si="3"/>
        <v>422</v>
      </c>
      <c r="H28" s="43">
        <f t="shared" si="4"/>
        <v>464.20000000000005</v>
      </c>
      <c r="I28" s="44">
        <f t="shared" si="11"/>
        <v>24070</v>
      </c>
      <c r="J28" s="38">
        <v>0</v>
      </c>
      <c r="K28" s="39">
        <f t="shared" si="5"/>
        <v>0</v>
      </c>
      <c r="L28" s="19">
        <f t="shared" si="6"/>
        <v>0</v>
      </c>
      <c r="M28" s="20">
        <f t="shared" si="7"/>
        <v>1392600.0000000002</v>
      </c>
      <c r="N28" s="40" t="s">
        <v>56</v>
      </c>
    </row>
    <row r="29" spans="1:14" x14ac:dyDescent="0.25">
      <c r="A29" s="42">
        <v>27</v>
      </c>
      <c r="B29" s="43">
        <v>1006</v>
      </c>
      <c r="C29" s="43">
        <v>10</v>
      </c>
      <c r="D29" s="43" t="s">
        <v>13</v>
      </c>
      <c r="E29" s="43">
        <v>536</v>
      </c>
      <c r="F29" s="43">
        <v>24</v>
      </c>
      <c r="G29" s="43">
        <f t="shared" si="3"/>
        <v>560</v>
      </c>
      <c r="H29" s="43">
        <f t="shared" si="4"/>
        <v>616</v>
      </c>
      <c r="I29" s="44">
        <f t="shared" si="11"/>
        <v>24070</v>
      </c>
      <c r="J29" s="38">
        <f t="shared" si="8"/>
        <v>13479200</v>
      </c>
      <c r="K29" s="39">
        <f t="shared" si="5"/>
        <v>14557536</v>
      </c>
      <c r="L29" s="19">
        <f t="shared" si="6"/>
        <v>30500</v>
      </c>
      <c r="M29" s="20">
        <f t="shared" si="7"/>
        <v>1848000</v>
      </c>
      <c r="N29" s="40" t="s">
        <v>55</v>
      </c>
    </row>
    <row r="30" spans="1:14" x14ac:dyDescent="0.25">
      <c r="A30" s="42">
        <v>28</v>
      </c>
      <c r="B30" s="43">
        <v>1007</v>
      </c>
      <c r="C30" s="43">
        <v>10</v>
      </c>
      <c r="D30" s="43" t="s">
        <v>15</v>
      </c>
      <c r="E30" s="43">
        <v>422</v>
      </c>
      <c r="F30" s="43">
        <v>0</v>
      </c>
      <c r="G30" s="43">
        <f t="shared" si="3"/>
        <v>422</v>
      </c>
      <c r="H30" s="43">
        <f t="shared" si="4"/>
        <v>464.20000000000005</v>
      </c>
      <c r="I30" s="44">
        <f t="shared" si="11"/>
        <v>24070</v>
      </c>
      <c r="J30" s="38">
        <v>0</v>
      </c>
      <c r="K30" s="39">
        <f t="shared" si="5"/>
        <v>0</v>
      </c>
      <c r="L30" s="19">
        <f t="shared" si="6"/>
        <v>0</v>
      </c>
      <c r="M30" s="20">
        <f t="shared" si="7"/>
        <v>1392600.0000000002</v>
      </c>
      <c r="N30" s="40" t="s">
        <v>56</v>
      </c>
    </row>
    <row r="31" spans="1:14" x14ac:dyDescent="0.25">
      <c r="A31" s="42">
        <v>29</v>
      </c>
      <c r="B31" s="43">
        <v>1008</v>
      </c>
      <c r="C31" s="43">
        <v>10</v>
      </c>
      <c r="D31" s="43" t="s">
        <v>15</v>
      </c>
      <c r="E31" s="43">
        <v>422</v>
      </c>
      <c r="F31" s="43">
        <v>0</v>
      </c>
      <c r="G31" s="43">
        <f t="shared" si="3"/>
        <v>422</v>
      </c>
      <c r="H31" s="43">
        <f t="shared" si="4"/>
        <v>464.20000000000005</v>
      </c>
      <c r="I31" s="44">
        <f t="shared" si="11"/>
        <v>24070</v>
      </c>
      <c r="J31" s="38">
        <v>0</v>
      </c>
      <c r="K31" s="39">
        <f t="shared" si="5"/>
        <v>0</v>
      </c>
      <c r="L31" s="19">
        <f t="shared" si="6"/>
        <v>0</v>
      </c>
      <c r="M31" s="20">
        <f t="shared" si="7"/>
        <v>1392600.0000000002</v>
      </c>
      <c r="N31" s="40" t="s">
        <v>56</v>
      </c>
    </row>
    <row r="32" spans="1:14" x14ac:dyDescent="0.25">
      <c r="A32" s="42">
        <v>30</v>
      </c>
      <c r="B32" s="43">
        <v>1101</v>
      </c>
      <c r="C32" s="43">
        <v>11</v>
      </c>
      <c r="D32" s="43" t="s">
        <v>13</v>
      </c>
      <c r="E32" s="43">
        <v>537</v>
      </c>
      <c r="F32" s="43">
        <v>24</v>
      </c>
      <c r="G32" s="43">
        <f t="shared" si="3"/>
        <v>561</v>
      </c>
      <c r="H32" s="43">
        <f t="shared" si="4"/>
        <v>617.1</v>
      </c>
      <c r="I32" s="44">
        <f>I31+90</f>
        <v>24160</v>
      </c>
      <c r="J32" s="38">
        <f t="shared" si="8"/>
        <v>13553760</v>
      </c>
      <c r="K32" s="39">
        <f t="shared" si="5"/>
        <v>14638061</v>
      </c>
      <c r="L32" s="19">
        <f t="shared" si="6"/>
        <v>30500</v>
      </c>
      <c r="M32" s="20">
        <f t="shared" si="7"/>
        <v>1851300</v>
      </c>
      <c r="N32" s="40" t="s">
        <v>55</v>
      </c>
    </row>
    <row r="33" spans="1:14" x14ac:dyDescent="0.25">
      <c r="A33" s="42">
        <v>31</v>
      </c>
      <c r="B33" s="43">
        <v>1102</v>
      </c>
      <c r="C33" s="43">
        <v>11</v>
      </c>
      <c r="D33" s="43" t="s">
        <v>15</v>
      </c>
      <c r="E33" s="43">
        <v>424</v>
      </c>
      <c r="F33" s="43">
        <v>0</v>
      </c>
      <c r="G33" s="43">
        <f t="shared" si="3"/>
        <v>424</v>
      </c>
      <c r="H33" s="43">
        <f t="shared" si="4"/>
        <v>466.40000000000003</v>
      </c>
      <c r="I33" s="44">
        <f t="shared" ref="I33:I39" si="12">I32</f>
        <v>24160</v>
      </c>
      <c r="J33" s="38">
        <v>0</v>
      </c>
      <c r="K33" s="39">
        <f t="shared" si="5"/>
        <v>0</v>
      </c>
      <c r="L33" s="19">
        <f t="shared" si="6"/>
        <v>0</v>
      </c>
      <c r="M33" s="20">
        <f t="shared" si="7"/>
        <v>1399200</v>
      </c>
      <c r="N33" s="40" t="s">
        <v>56</v>
      </c>
    </row>
    <row r="34" spans="1:14" x14ac:dyDescent="0.25">
      <c r="A34" s="42">
        <v>32</v>
      </c>
      <c r="B34" s="43">
        <v>1103</v>
      </c>
      <c r="C34" s="43">
        <v>11</v>
      </c>
      <c r="D34" s="43" t="s">
        <v>62</v>
      </c>
      <c r="E34" s="43">
        <v>275</v>
      </c>
      <c r="F34" s="43">
        <v>0</v>
      </c>
      <c r="G34" s="43">
        <f t="shared" si="3"/>
        <v>275</v>
      </c>
      <c r="H34" s="43">
        <f t="shared" si="4"/>
        <v>302.5</v>
      </c>
      <c r="I34" s="44">
        <f t="shared" si="12"/>
        <v>24160</v>
      </c>
      <c r="J34" s="38">
        <f t="shared" si="8"/>
        <v>6644000</v>
      </c>
      <c r="K34" s="39">
        <f t="shared" si="5"/>
        <v>7175520</v>
      </c>
      <c r="L34" s="19">
        <f t="shared" si="6"/>
        <v>15000</v>
      </c>
      <c r="M34" s="20">
        <f t="shared" si="7"/>
        <v>907500</v>
      </c>
      <c r="N34" s="40" t="s">
        <v>55</v>
      </c>
    </row>
    <row r="35" spans="1:14" x14ac:dyDescent="0.25">
      <c r="A35" s="42">
        <v>33</v>
      </c>
      <c r="B35" s="43">
        <v>1104</v>
      </c>
      <c r="C35" s="43">
        <v>11</v>
      </c>
      <c r="D35" s="43" t="s">
        <v>62</v>
      </c>
      <c r="E35" s="43">
        <v>275</v>
      </c>
      <c r="F35" s="43">
        <v>0</v>
      </c>
      <c r="G35" s="43">
        <f t="shared" si="3"/>
        <v>275</v>
      </c>
      <c r="H35" s="43">
        <f t="shared" si="4"/>
        <v>302.5</v>
      </c>
      <c r="I35" s="44">
        <f t="shared" si="12"/>
        <v>24160</v>
      </c>
      <c r="J35" s="38">
        <f t="shared" si="8"/>
        <v>6644000</v>
      </c>
      <c r="K35" s="39">
        <f t="shared" si="5"/>
        <v>7175520</v>
      </c>
      <c r="L35" s="19">
        <f t="shared" si="6"/>
        <v>15000</v>
      </c>
      <c r="M35" s="20">
        <f t="shared" si="7"/>
        <v>907500</v>
      </c>
      <c r="N35" s="40" t="s">
        <v>55</v>
      </c>
    </row>
    <row r="36" spans="1:14" x14ac:dyDescent="0.25">
      <c r="A36" s="42">
        <v>34</v>
      </c>
      <c r="B36" s="43">
        <v>1105</v>
      </c>
      <c r="C36" s="43">
        <v>11</v>
      </c>
      <c r="D36" s="43" t="s">
        <v>15</v>
      </c>
      <c r="E36" s="43">
        <v>422</v>
      </c>
      <c r="F36" s="43">
        <v>0</v>
      </c>
      <c r="G36" s="43">
        <f t="shared" si="3"/>
        <v>422</v>
      </c>
      <c r="H36" s="43">
        <f t="shared" si="4"/>
        <v>464.20000000000005</v>
      </c>
      <c r="I36" s="44">
        <f t="shared" si="12"/>
        <v>24160</v>
      </c>
      <c r="J36" s="38">
        <v>0</v>
      </c>
      <c r="K36" s="39">
        <f t="shared" si="5"/>
        <v>0</v>
      </c>
      <c r="L36" s="19">
        <f t="shared" si="6"/>
        <v>0</v>
      </c>
      <c r="M36" s="20">
        <f t="shared" si="7"/>
        <v>1392600.0000000002</v>
      </c>
      <c r="N36" s="40" t="s">
        <v>56</v>
      </c>
    </row>
    <row r="37" spans="1:14" x14ac:dyDescent="0.25">
      <c r="A37" s="42">
        <v>35</v>
      </c>
      <c r="B37" s="43">
        <v>1106</v>
      </c>
      <c r="C37" s="43">
        <v>11</v>
      </c>
      <c r="D37" s="43" t="s">
        <v>13</v>
      </c>
      <c r="E37" s="43">
        <v>536</v>
      </c>
      <c r="F37" s="43">
        <v>24</v>
      </c>
      <c r="G37" s="43">
        <f t="shared" si="3"/>
        <v>560</v>
      </c>
      <c r="H37" s="43">
        <f t="shared" si="4"/>
        <v>616</v>
      </c>
      <c r="I37" s="44">
        <f t="shared" si="12"/>
        <v>24160</v>
      </c>
      <c r="J37" s="38">
        <f t="shared" si="8"/>
        <v>13529600</v>
      </c>
      <c r="K37" s="39">
        <f t="shared" si="5"/>
        <v>14611968</v>
      </c>
      <c r="L37" s="19">
        <f t="shared" si="6"/>
        <v>30500</v>
      </c>
      <c r="M37" s="20">
        <f t="shared" si="7"/>
        <v>1848000</v>
      </c>
      <c r="N37" s="40" t="s">
        <v>55</v>
      </c>
    </row>
    <row r="38" spans="1:14" x14ac:dyDescent="0.25">
      <c r="A38" s="42">
        <v>36</v>
      </c>
      <c r="B38" s="43">
        <v>1107</v>
      </c>
      <c r="C38" s="43">
        <v>11</v>
      </c>
      <c r="D38" s="43" t="s">
        <v>15</v>
      </c>
      <c r="E38" s="43">
        <v>422</v>
      </c>
      <c r="F38" s="43">
        <v>0</v>
      </c>
      <c r="G38" s="43">
        <f t="shared" si="3"/>
        <v>422</v>
      </c>
      <c r="H38" s="43">
        <f t="shared" si="4"/>
        <v>464.20000000000005</v>
      </c>
      <c r="I38" s="44">
        <f t="shared" si="12"/>
        <v>24160</v>
      </c>
      <c r="J38" s="38">
        <v>0</v>
      </c>
      <c r="K38" s="39">
        <f t="shared" si="5"/>
        <v>0</v>
      </c>
      <c r="L38" s="19">
        <f t="shared" si="6"/>
        <v>0</v>
      </c>
      <c r="M38" s="20">
        <f t="shared" si="7"/>
        <v>1392600.0000000002</v>
      </c>
      <c r="N38" s="40" t="s">
        <v>56</v>
      </c>
    </row>
    <row r="39" spans="1:14" x14ac:dyDescent="0.25">
      <c r="A39" s="42">
        <v>37</v>
      </c>
      <c r="B39" s="43">
        <v>1108</v>
      </c>
      <c r="C39" s="43">
        <v>11</v>
      </c>
      <c r="D39" s="43" t="s">
        <v>15</v>
      </c>
      <c r="E39" s="43">
        <v>422</v>
      </c>
      <c r="F39" s="43">
        <v>0</v>
      </c>
      <c r="G39" s="43">
        <f t="shared" si="3"/>
        <v>422</v>
      </c>
      <c r="H39" s="43">
        <f t="shared" si="4"/>
        <v>464.20000000000005</v>
      </c>
      <c r="I39" s="44">
        <f t="shared" si="12"/>
        <v>24160</v>
      </c>
      <c r="J39" s="38">
        <v>0</v>
      </c>
      <c r="K39" s="39">
        <f t="shared" si="5"/>
        <v>0</v>
      </c>
      <c r="L39" s="19">
        <f t="shared" si="6"/>
        <v>0</v>
      </c>
      <c r="M39" s="20">
        <f t="shared" si="7"/>
        <v>1392600.0000000002</v>
      </c>
      <c r="N39" s="40" t="s">
        <v>56</v>
      </c>
    </row>
    <row r="40" spans="1:14" x14ac:dyDescent="0.25">
      <c r="A40" s="42">
        <v>38</v>
      </c>
      <c r="B40" s="43">
        <v>1201</v>
      </c>
      <c r="C40" s="43">
        <v>12</v>
      </c>
      <c r="D40" s="43" t="s">
        <v>13</v>
      </c>
      <c r="E40" s="43">
        <v>537</v>
      </c>
      <c r="F40" s="43">
        <v>24</v>
      </c>
      <c r="G40" s="43">
        <f t="shared" si="3"/>
        <v>561</v>
      </c>
      <c r="H40" s="43">
        <f t="shared" si="4"/>
        <v>617.1</v>
      </c>
      <c r="I40" s="44">
        <f>I39+90</f>
        <v>24250</v>
      </c>
      <c r="J40" s="38">
        <f t="shared" si="8"/>
        <v>13604250</v>
      </c>
      <c r="K40" s="39">
        <f t="shared" si="5"/>
        <v>14692590</v>
      </c>
      <c r="L40" s="19">
        <f t="shared" si="6"/>
        <v>30500</v>
      </c>
      <c r="M40" s="20">
        <f t="shared" si="7"/>
        <v>1851300</v>
      </c>
      <c r="N40" s="40" t="s">
        <v>55</v>
      </c>
    </row>
    <row r="41" spans="1:14" x14ac:dyDescent="0.25">
      <c r="A41" s="42">
        <v>39</v>
      </c>
      <c r="B41" s="43">
        <v>1202</v>
      </c>
      <c r="C41" s="43">
        <v>12</v>
      </c>
      <c r="D41" s="43" t="s">
        <v>15</v>
      </c>
      <c r="E41" s="43">
        <v>424</v>
      </c>
      <c r="F41" s="43">
        <v>0</v>
      </c>
      <c r="G41" s="43">
        <f t="shared" si="3"/>
        <v>424</v>
      </c>
      <c r="H41" s="43">
        <f t="shared" si="4"/>
        <v>466.40000000000003</v>
      </c>
      <c r="I41" s="44">
        <f t="shared" ref="I41:I47" si="13">I40</f>
        <v>24250</v>
      </c>
      <c r="J41" s="38">
        <v>0</v>
      </c>
      <c r="K41" s="39">
        <f t="shared" si="5"/>
        <v>0</v>
      </c>
      <c r="L41" s="19">
        <f t="shared" si="6"/>
        <v>0</v>
      </c>
      <c r="M41" s="20">
        <f t="shared" si="7"/>
        <v>1399200</v>
      </c>
      <c r="N41" s="40" t="s">
        <v>56</v>
      </c>
    </row>
    <row r="42" spans="1:14" x14ac:dyDescent="0.25">
      <c r="A42" s="42">
        <v>40</v>
      </c>
      <c r="B42" s="43">
        <v>1203</v>
      </c>
      <c r="C42" s="43">
        <v>12</v>
      </c>
      <c r="D42" s="43" t="s">
        <v>62</v>
      </c>
      <c r="E42" s="43">
        <v>275</v>
      </c>
      <c r="F42" s="43">
        <v>0</v>
      </c>
      <c r="G42" s="43">
        <f t="shared" si="3"/>
        <v>275</v>
      </c>
      <c r="H42" s="43">
        <f t="shared" si="4"/>
        <v>302.5</v>
      </c>
      <c r="I42" s="44">
        <f t="shared" si="13"/>
        <v>24250</v>
      </c>
      <c r="J42" s="38">
        <f t="shared" si="8"/>
        <v>6668750</v>
      </c>
      <c r="K42" s="39">
        <f t="shared" si="5"/>
        <v>7202250</v>
      </c>
      <c r="L42" s="19">
        <f t="shared" si="6"/>
        <v>15000</v>
      </c>
      <c r="M42" s="20">
        <f t="shared" si="7"/>
        <v>907500</v>
      </c>
      <c r="N42" s="40" t="s">
        <v>55</v>
      </c>
    </row>
    <row r="43" spans="1:14" x14ac:dyDescent="0.25">
      <c r="A43" s="42">
        <v>41</v>
      </c>
      <c r="B43" s="43">
        <v>1204</v>
      </c>
      <c r="C43" s="43">
        <v>12</v>
      </c>
      <c r="D43" s="43" t="s">
        <v>62</v>
      </c>
      <c r="E43" s="43">
        <v>275</v>
      </c>
      <c r="F43" s="43">
        <v>0</v>
      </c>
      <c r="G43" s="43">
        <f t="shared" si="3"/>
        <v>275</v>
      </c>
      <c r="H43" s="43">
        <f t="shared" si="4"/>
        <v>302.5</v>
      </c>
      <c r="I43" s="44">
        <f t="shared" si="13"/>
        <v>24250</v>
      </c>
      <c r="J43" s="38">
        <f t="shared" si="8"/>
        <v>6668750</v>
      </c>
      <c r="K43" s="39">
        <f t="shared" si="5"/>
        <v>7202250</v>
      </c>
      <c r="L43" s="19">
        <f t="shared" si="6"/>
        <v>15000</v>
      </c>
      <c r="M43" s="20">
        <f t="shared" si="7"/>
        <v>907500</v>
      </c>
      <c r="N43" s="40" t="s">
        <v>55</v>
      </c>
    </row>
    <row r="44" spans="1:14" x14ac:dyDescent="0.25">
      <c r="A44" s="42">
        <v>42</v>
      </c>
      <c r="B44" s="43">
        <v>1205</v>
      </c>
      <c r="C44" s="43">
        <v>12</v>
      </c>
      <c r="D44" s="43" t="s">
        <v>15</v>
      </c>
      <c r="E44" s="43">
        <v>422</v>
      </c>
      <c r="F44" s="43">
        <v>0</v>
      </c>
      <c r="G44" s="43">
        <f t="shared" si="3"/>
        <v>422</v>
      </c>
      <c r="H44" s="43">
        <f t="shared" si="4"/>
        <v>464.20000000000005</v>
      </c>
      <c r="I44" s="44">
        <f t="shared" si="13"/>
        <v>24250</v>
      </c>
      <c r="J44" s="38">
        <v>0</v>
      </c>
      <c r="K44" s="39">
        <f t="shared" si="5"/>
        <v>0</v>
      </c>
      <c r="L44" s="19">
        <f t="shared" si="6"/>
        <v>0</v>
      </c>
      <c r="M44" s="20">
        <f t="shared" si="7"/>
        <v>1392600.0000000002</v>
      </c>
      <c r="N44" s="40" t="s">
        <v>56</v>
      </c>
    </row>
    <row r="45" spans="1:14" x14ac:dyDescent="0.25">
      <c r="A45" s="42">
        <v>43</v>
      </c>
      <c r="B45" s="43">
        <v>1206</v>
      </c>
      <c r="C45" s="43">
        <v>12</v>
      </c>
      <c r="D45" s="43" t="s">
        <v>13</v>
      </c>
      <c r="E45" s="43">
        <v>536</v>
      </c>
      <c r="F45" s="43">
        <v>24</v>
      </c>
      <c r="G45" s="43">
        <f t="shared" si="3"/>
        <v>560</v>
      </c>
      <c r="H45" s="43">
        <f t="shared" si="4"/>
        <v>616</v>
      </c>
      <c r="I45" s="44">
        <f t="shared" si="13"/>
        <v>24250</v>
      </c>
      <c r="J45" s="38">
        <f t="shared" si="8"/>
        <v>13580000</v>
      </c>
      <c r="K45" s="39">
        <f t="shared" si="5"/>
        <v>14666400</v>
      </c>
      <c r="L45" s="19">
        <f t="shared" si="6"/>
        <v>30500</v>
      </c>
      <c r="M45" s="20">
        <f t="shared" si="7"/>
        <v>1848000</v>
      </c>
      <c r="N45" s="40" t="s">
        <v>55</v>
      </c>
    </row>
    <row r="46" spans="1:14" x14ac:dyDescent="0.25">
      <c r="A46" s="42">
        <v>44</v>
      </c>
      <c r="B46" s="43">
        <v>1207</v>
      </c>
      <c r="C46" s="43">
        <v>12</v>
      </c>
      <c r="D46" s="43" t="s">
        <v>15</v>
      </c>
      <c r="E46" s="43">
        <v>422</v>
      </c>
      <c r="F46" s="43">
        <v>0</v>
      </c>
      <c r="G46" s="43">
        <f t="shared" si="3"/>
        <v>422</v>
      </c>
      <c r="H46" s="43">
        <f t="shared" si="4"/>
        <v>464.20000000000005</v>
      </c>
      <c r="I46" s="44">
        <f t="shared" si="13"/>
        <v>24250</v>
      </c>
      <c r="J46" s="38">
        <v>0</v>
      </c>
      <c r="K46" s="39">
        <f t="shared" si="5"/>
        <v>0</v>
      </c>
      <c r="L46" s="19">
        <f t="shared" si="6"/>
        <v>0</v>
      </c>
      <c r="M46" s="20">
        <f t="shared" si="7"/>
        <v>1392600.0000000002</v>
      </c>
      <c r="N46" s="40" t="s">
        <v>56</v>
      </c>
    </row>
    <row r="47" spans="1:14" x14ac:dyDescent="0.25">
      <c r="A47" s="42">
        <v>45</v>
      </c>
      <c r="B47" s="43">
        <v>1208</v>
      </c>
      <c r="C47" s="43">
        <v>12</v>
      </c>
      <c r="D47" s="43" t="s">
        <v>15</v>
      </c>
      <c r="E47" s="43">
        <v>422</v>
      </c>
      <c r="F47" s="43">
        <v>0</v>
      </c>
      <c r="G47" s="43">
        <f t="shared" si="3"/>
        <v>422</v>
      </c>
      <c r="H47" s="43">
        <f t="shared" si="4"/>
        <v>464.20000000000005</v>
      </c>
      <c r="I47" s="44">
        <f t="shared" si="13"/>
        <v>24250</v>
      </c>
      <c r="J47" s="38">
        <v>0</v>
      </c>
      <c r="K47" s="39">
        <f t="shared" si="5"/>
        <v>0</v>
      </c>
      <c r="L47" s="19">
        <f t="shared" si="6"/>
        <v>0</v>
      </c>
      <c r="M47" s="20">
        <f t="shared" si="7"/>
        <v>1392600.0000000002</v>
      </c>
      <c r="N47" s="40" t="s">
        <v>56</v>
      </c>
    </row>
    <row r="48" spans="1:14" x14ac:dyDescent="0.25">
      <c r="A48" s="42">
        <v>46</v>
      </c>
      <c r="B48" s="43">
        <v>1301</v>
      </c>
      <c r="C48" s="43">
        <v>13</v>
      </c>
      <c r="D48" s="43" t="s">
        <v>13</v>
      </c>
      <c r="E48" s="43">
        <v>537</v>
      </c>
      <c r="F48" s="43">
        <v>24</v>
      </c>
      <c r="G48" s="43">
        <f t="shared" si="3"/>
        <v>561</v>
      </c>
      <c r="H48" s="43">
        <f t="shared" si="4"/>
        <v>617.1</v>
      </c>
      <c r="I48" s="44">
        <f>I47+90</f>
        <v>24340</v>
      </c>
      <c r="J48" s="38">
        <f t="shared" si="8"/>
        <v>13654740</v>
      </c>
      <c r="K48" s="39">
        <f t="shared" si="5"/>
        <v>14747119</v>
      </c>
      <c r="L48" s="19">
        <f t="shared" si="6"/>
        <v>30500</v>
      </c>
      <c r="M48" s="20">
        <f t="shared" si="7"/>
        <v>1851300</v>
      </c>
      <c r="N48" s="40" t="s">
        <v>55</v>
      </c>
    </row>
    <row r="49" spans="1:14" x14ac:dyDescent="0.25">
      <c r="A49" s="42">
        <v>47</v>
      </c>
      <c r="B49" s="43">
        <v>1302</v>
      </c>
      <c r="C49" s="43">
        <v>13</v>
      </c>
      <c r="D49" s="43" t="s">
        <v>15</v>
      </c>
      <c r="E49" s="43">
        <v>424</v>
      </c>
      <c r="F49" s="43">
        <v>0</v>
      </c>
      <c r="G49" s="43">
        <f t="shared" si="3"/>
        <v>424</v>
      </c>
      <c r="H49" s="43">
        <f t="shared" si="4"/>
        <v>466.40000000000003</v>
      </c>
      <c r="I49" s="44">
        <f t="shared" ref="I49:I55" si="14">I48</f>
        <v>24340</v>
      </c>
      <c r="J49" s="38">
        <v>0</v>
      </c>
      <c r="K49" s="39">
        <f t="shared" si="5"/>
        <v>0</v>
      </c>
      <c r="L49" s="19">
        <f t="shared" si="6"/>
        <v>0</v>
      </c>
      <c r="M49" s="20">
        <f t="shared" si="7"/>
        <v>1399200</v>
      </c>
      <c r="N49" s="40" t="s">
        <v>56</v>
      </c>
    </row>
    <row r="50" spans="1:14" x14ac:dyDescent="0.25">
      <c r="A50" s="42">
        <v>48</v>
      </c>
      <c r="B50" s="43">
        <v>1303</v>
      </c>
      <c r="C50" s="43">
        <v>13</v>
      </c>
      <c r="D50" s="43" t="s">
        <v>62</v>
      </c>
      <c r="E50" s="43">
        <v>275</v>
      </c>
      <c r="F50" s="43">
        <v>0</v>
      </c>
      <c r="G50" s="43">
        <f t="shared" si="3"/>
        <v>275</v>
      </c>
      <c r="H50" s="43">
        <f t="shared" si="4"/>
        <v>302.5</v>
      </c>
      <c r="I50" s="44">
        <f t="shared" si="14"/>
        <v>24340</v>
      </c>
      <c r="J50" s="38">
        <f t="shared" si="8"/>
        <v>6693500</v>
      </c>
      <c r="K50" s="39">
        <f t="shared" si="5"/>
        <v>7228980</v>
      </c>
      <c r="L50" s="19">
        <f t="shared" si="6"/>
        <v>15000</v>
      </c>
      <c r="M50" s="20">
        <f t="shared" si="7"/>
        <v>907500</v>
      </c>
      <c r="N50" s="40" t="s">
        <v>55</v>
      </c>
    </row>
    <row r="51" spans="1:14" x14ac:dyDescent="0.25">
      <c r="A51" s="42">
        <v>49</v>
      </c>
      <c r="B51" s="43">
        <v>1304</v>
      </c>
      <c r="C51" s="43">
        <v>13</v>
      </c>
      <c r="D51" s="43" t="s">
        <v>62</v>
      </c>
      <c r="E51" s="43">
        <v>275</v>
      </c>
      <c r="F51" s="43">
        <v>0</v>
      </c>
      <c r="G51" s="43">
        <f t="shared" si="3"/>
        <v>275</v>
      </c>
      <c r="H51" s="43">
        <f t="shared" si="4"/>
        <v>302.5</v>
      </c>
      <c r="I51" s="44">
        <f t="shared" si="14"/>
        <v>24340</v>
      </c>
      <c r="J51" s="38">
        <f t="shared" si="8"/>
        <v>6693500</v>
      </c>
      <c r="K51" s="39">
        <f t="shared" si="5"/>
        <v>7228980</v>
      </c>
      <c r="L51" s="19">
        <f t="shared" si="6"/>
        <v>15000</v>
      </c>
      <c r="M51" s="20">
        <f t="shared" si="7"/>
        <v>907500</v>
      </c>
      <c r="N51" s="40" t="s">
        <v>55</v>
      </c>
    </row>
    <row r="52" spans="1:14" x14ac:dyDescent="0.25">
      <c r="A52" s="42">
        <v>50</v>
      </c>
      <c r="B52" s="43">
        <v>1305</v>
      </c>
      <c r="C52" s="43">
        <v>13</v>
      </c>
      <c r="D52" s="43" t="s">
        <v>15</v>
      </c>
      <c r="E52" s="43">
        <v>422</v>
      </c>
      <c r="F52" s="43">
        <v>0</v>
      </c>
      <c r="G52" s="43">
        <f t="shared" si="3"/>
        <v>422</v>
      </c>
      <c r="H52" s="43">
        <f t="shared" si="4"/>
        <v>464.20000000000005</v>
      </c>
      <c r="I52" s="44">
        <f t="shared" si="14"/>
        <v>24340</v>
      </c>
      <c r="J52" s="38">
        <v>0</v>
      </c>
      <c r="K52" s="39">
        <f t="shared" si="5"/>
        <v>0</v>
      </c>
      <c r="L52" s="19">
        <f t="shared" si="6"/>
        <v>0</v>
      </c>
      <c r="M52" s="20">
        <f t="shared" si="7"/>
        <v>1392600.0000000002</v>
      </c>
      <c r="N52" s="40" t="s">
        <v>56</v>
      </c>
    </row>
    <row r="53" spans="1:14" x14ac:dyDescent="0.25">
      <c r="A53" s="42">
        <v>51</v>
      </c>
      <c r="B53" s="43">
        <v>1306</v>
      </c>
      <c r="C53" s="43">
        <v>13</v>
      </c>
      <c r="D53" s="43" t="s">
        <v>13</v>
      </c>
      <c r="E53" s="43">
        <v>536</v>
      </c>
      <c r="F53" s="43">
        <v>24</v>
      </c>
      <c r="G53" s="43">
        <f t="shared" si="3"/>
        <v>560</v>
      </c>
      <c r="H53" s="43">
        <f t="shared" si="4"/>
        <v>616</v>
      </c>
      <c r="I53" s="44">
        <f t="shared" si="14"/>
        <v>24340</v>
      </c>
      <c r="J53" s="38">
        <f t="shared" si="8"/>
        <v>13630400</v>
      </c>
      <c r="K53" s="39">
        <f t="shared" si="5"/>
        <v>14720832</v>
      </c>
      <c r="L53" s="19">
        <f t="shared" si="6"/>
        <v>30500</v>
      </c>
      <c r="M53" s="20">
        <f t="shared" si="7"/>
        <v>1848000</v>
      </c>
      <c r="N53" s="40" t="s">
        <v>55</v>
      </c>
    </row>
    <row r="54" spans="1:14" x14ac:dyDescent="0.25">
      <c r="A54" s="42">
        <v>52</v>
      </c>
      <c r="B54" s="43">
        <v>1307</v>
      </c>
      <c r="C54" s="43">
        <v>13</v>
      </c>
      <c r="D54" s="43" t="s">
        <v>15</v>
      </c>
      <c r="E54" s="43">
        <v>422</v>
      </c>
      <c r="F54" s="43">
        <v>0</v>
      </c>
      <c r="G54" s="43">
        <f t="shared" si="3"/>
        <v>422</v>
      </c>
      <c r="H54" s="43">
        <f t="shared" si="4"/>
        <v>464.20000000000005</v>
      </c>
      <c r="I54" s="44">
        <f t="shared" si="14"/>
        <v>24340</v>
      </c>
      <c r="J54" s="38">
        <v>0</v>
      </c>
      <c r="K54" s="39">
        <f t="shared" si="5"/>
        <v>0</v>
      </c>
      <c r="L54" s="19">
        <f t="shared" si="6"/>
        <v>0</v>
      </c>
      <c r="M54" s="20">
        <f t="shared" si="7"/>
        <v>1392600.0000000002</v>
      </c>
      <c r="N54" s="40" t="s">
        <v>56</v>
      </c>
    </row>
    <row r="55" spans="1:14" x14ac:dyDescent="0.25">
      <c r="A55" s="42">
        <v>53</v>
      </c>
      <c r="B55" s="43">
        <v>1308</v>
      </c>
      <c r="C55" s="43">
        <v>13</v>
      </c>
      <c r="D55" s="43" t="s">
        <v>15</v>
      </c>
      <c r="E55" s="43">
        <v>422</v>
      </c>
      <c r="F55" s="43">
        <v>0</v>
      </c>
      <c r="G55" s="43">
        <f t="shared" si="3"/>
        <v>422</v>
      </c>
      <c r="H55" s="43">
        <f t="shared" si="4"/>
        <v>464.20000000000005</v>
      </c>
      <c r="I55" s="44">
        <f t="shared" si="14"/>
        <v>24340</v>
      </c>
      <c r="J55" s="38">
        <v>0</v>
      </c>
      <c r="K55" s="39">
        <f t="shared" si="5"/>
        <v>0</v>
      </c>
      <c r="L55" s="19">
        <f t="shared" si="6"/>
        <v>0</v>
      </c>
      <c r="M55" s="20">
        <f t="shared" si="7"/>
        <v>1392600.0000000002</v>
      </c>
      <c r="N55" s="40" t="s">
        <v>56</v>
      </c>
    </row>
    <row r="56" spans="1:14" x14ac:dyDescent="0.25">
      <c r="A56" s="42">
        <v>54</v>
      </c>
      <c r="B56" s="43">
        <v>1401</v>
      </c>
      <c r="C56" s="43">
        <v>14</v>
      </c>
      <c r="D56" s="43" t="s">
        <v>13</v>
      </c>
      <c r="E56" s="43">
        <v>537</v>
      </c>
      <c r="F56" s="43">
        <v>24</v>
      </c>
      <c r="G56" s="43">
        <f t="shared" si="3"/>
        <v>561</v>
      </c>
      <c r="H56" s="43">
        <f t="shared" si="4"/>
        <v>617.1</v>
      </c>
      <c r="I56" s="44">
        <f>I55+90</f>
        <v>24430</v>
      </c>
      <c r="J56" s="38">
        <f t="shared" si="8"/>
        <v>13705230</v>
      </c>
      <c r="K56" s="39">
        <f t="shared" si="5"/>
        <v>14801648</v>
      </c>
      <c r="L56" s="19">
        <f t="shared" si="6"/>
        <v>31000</v>
      </c>
      <c r="M56" s="20">
        <f t="shared" si="7"/>
        <v>1851300</v>
      </c>
      <c r="N56" s="40" t="s">
        <v>55</v>
      </c>
    </row>
    <row r="57" spans="1:14" x14ac:dyDescent="0.25">
      <c r="A57" s="42">
        <v>55</v>
      </c>
      <c r="B57" s="43">
        <v>1405</v>
      </c>
      <c r="C57" s="43">
        <v>14</v>
      </c>
      <c r="D57" s="43" t="s">
        <v>15</v>
      </c>
      <c r="E57" s="43">
        <v>422</v>
      </c>
      <c r="F57" s="43">
        <v>0</v>
      </c>
      <c r="G57" s="43">
        <f t="shared" si="3"/>
        <v>422</v>
      </c>
      <c r="H57" s="43">
        <f t="shared" si="4"/>
        <v>464.20000000000005</v>
      </c>
      <c r="I57" s="44">
        <f>I56</f>
        <v>24430</v>
      </c>
      <c r="J57" s="38">
        <v>0</v>
      </c>
      <c r="K57" s="39">
        <f t="shared" si="5"/>
        <v>0</v>
      </c>
      <c r="L57" s="19">
        <f t="shared" si="6"/>
        <v>0</v>
      </c>
      <c r="M57" s="20">
        <f t="shared" si="7"/>
        <v>1392600.0000000002</v>
      </c>
      <c r="N57" s="40" t="s">
        <v>56</v>
      </c>
    </row>
    <row r="58" spans="1:14" x14ac:dyDescent="0.25">
      <c r="A58" s="42">
        <v>56</v>
      </c>
      <c r="B58" s="43">
        <v>1406</v>
      </c>
      <c r="C58" s="43">
        <v>14</v>
      </c>
      <c r="D58" s="43" t="s">
        <v>13</v>
      </c>
      <c r="E58" s="43">
        <v>536</v>
      </c>
      <c r="F58" s="43">
        <v>24</v>
      </c>
      <c r="G58" s="43">
        <f t="shared" si="3"/>
        <v>560</v>
      </c>
      <c r="H58" s="43">
        <f t="shared" si="4"/>
        <v>616</v>
      </c>
      <c r="I58" s="44">
        <f>I57</f>
        <v>24430</v>
      </c>
      <c r="J58" s="38">
        <f t="shared" si="8"/>
        <v>13680800</v>
      </c>
      <c r="K58" s="39">
        <f t="shared" si="5"/>
        <v>14775264</v>
      </c>
      <c r="L58" s="19">
        <f t="shared" si="6"/>
        <v>31000</v>
      </c>
      <c r="M58" s="20">
        <f t="shared" si="7"/>
        <v>1848000</v>
      </c>
      <c r="N58" s="40" t="s">
        <v>55</v>
      </c>
    </row>
    <row r="59" spans="1:14" x14ac:dyDescent="0.25">
      <c r="A59" s="42">
        <v>57</v>
      </c>
      <c r="B59" s="43">
        <v>1407</v>
      </c>
      <c r="C59" s="43">
        <v>14</v>
      </c>
      <c r="D59" s="43" t="s">
        <v>15</v>
      </c>
      <c r="E59" s="43">
        <v>422</v>
      </c>
      <c r="F59" s="43">
        <v>0</v>
      </c>
      <c r="G59" s="43">
        <f t="shared" si="3"/>
        <v>422</v>
      </c>
      <c r="H59" s="43">
        <f t="shared" si="4"/>
        <v>464.20000000000005</v>
      </c>
      <c r="I59" s="44">
        <f>I58</f>
        <v>24430</v>
      </c>
      <c r="J59" s="38">
        <f t="shared" si="8"/>
        <v>10309460</v>
      </c>
      <c r="K59" s="39">
        <f t="shared" si="5"/>
        <v>11134217</v>
      </c>
      <c r="L59" s="19">
        <f t="shared" si="6"/>
        <v>23000</v>
      </c>
      <c r="M59" s="20">
        <f t="shared" si="7"/>
        <v>1392600.0000000002</v>
      </c>
      <c r="N59" s="40" t="s">
        <v>55</v>
      </c>
    </row>
    <row r="60" spans="1:14" x14ac:dyDescent="0.25">
      <c r="A60" s="42">
        <v>58</v>
      </c>
      <c r="B60" s="43">
        <v>1408</v>
      </c>
      <c r="C60" s="43">
        <v>14</v>
      </c>
      <c r="D60" s="43" t="s">
        <v>15</v>
      </c>
      <c r="E60" s="43">
        <v>422</v>
      </c>
      <c r="F60" s="43">
        <v>0</v>
      </c>
      <c r="G60" s="43">
        <f t="shared" si="3"/>
        <v>422</v>
      </c>
      <c r="H60" s="43">
        <f t="shared" si="4"/>
        <v>464.20000000000005</v>
      </c>
      <c r="I60" s="44">
        <f>I59</f>
        <v>24430</v>
      </c>
      <c r="J60" s="38">
        <v>0</v>
      </c>
      <c r="K60" s="39">
        <f t="shared" si="5"/>
        <v>0</v>
      </c>
      <c r="L60" s="19">
        <f t="shared" si="6"/>
        <v>0</v>
      </c>
      <c r="M60" s="20">
        <f t="shared" si="7"/>
        <v>1392600.0000000002</v>
      </c>
      <c r="N60" s="40" t="s">
        <v>56</v>
      </c>
    </row>
    <row r="61" spans="1:14" x14ac:dyDescent="0.25">
      <c r="A61" s="42">
        <v>59</v>
      </c>
      <c r="B61" s="43">
        <v>1501</v>
      </c>
      <c r="C61" s="43">
        <v>15</v>
      </c>
      <c r="D61" s="43" t="s">
        <v>13</v>
      </c>
      <c r="E61" s="43">
        <v>537</v>
      </c>
      <c r="F61" s="43">
        <v>24</v>
      </c>
      <c r="G61" s="43">
        <f t="shared" si="3"/>
        <v>561</v>
      </c>
      <c r="H61" s="43">
        <f t="shared" si="4"/>
        <v>617.1</v>
      </c>
      <c r="I61" s="44">
        <f>I60+90</f>
        <v>24520</v>
      </c>
      <c r="J61" s="38">
        <f t="shared" si="8"/>
        <v>13755720</v>
      </c>
      <c r="K61" s="39">
        <f t="shared" si="5"/>
        <v>14856178</v>
      </c>
      <c r="L61" s="19">
        <f t="shared" si="6"/>
        <v>31000</v>
      </c>
      <c r="M61" s="20">
        <f t="shared" si="7"/>
        <v>1851300</v>
      </c>
      <c r="N61" s="40" t="s">
        <v>55</v>
      </c>
    </row>
    <row r="62" spans="1:14" x14ac:dyDescent="0.25">
      <c r="A62" s="42">
        <v>60</v>
      </c>
      <c r="B62" s="43">
        <v>1502</v>
      </c>
      <c r="C62" s="43">
        <v>15</v>
      </c>
      <c r="D62" s="43" t="s">
        <v>15</v>
      </c>
      <c r="E62" s="43">
        <v>424</v>
      </c>
      <c r="F62" s="43">
        <v>0</v>
      </c>
      <c r="G62" s="43">
        <f t="shared" ref="G62:G122" si="15">E62+F62</f>
        <v>424</v>
      </c>
      <c r="H62" s="43">
        <f t="shared" ref="H62:H122" si="16">G62*1.1</f>
        <v>466.40000000000003</v>
      </c>
      <c r="I62" s="44">
        <f t="shared" ref="I62:I68" si="17">I61</f>
        <v>24520</v>
      </c>
      <c r="J62" s="38">
        <v>0</v>
      </c>
      <c r="K62" s="39">
        <f t="shared" ref="K62:K122" si="18">ROUND(J62*1.08,0)</f>
        <v>0</v>
      </c>
      <c r="L62" s="19">
        <f t="shared" ref="L62:L122" si="19">MROUND((K62*0.025/12),500)</f>
        <v>0</v>
      </c>
      <c r="M62" s="20">
        <f t="shared" ref="M62:M122" si="20">H62*3000</f>
        <v>1399200</v>
      </c>
      <c r="N62" s="40" t="s">
        <v>56</v>
      </c>
    </row>
    <row r="63" spans="1:14" x14ac:dyDescent="0.25">
      <c r="A63" s="42">
        <v>61</v>
      </c>
      <c r="B63" s="43">
        <v>1503</v>
      </c>
      <c r="C63" s="43">
        <v>15</v>
      </c>
      <c r="D63" s="43" t="s">
        <v>62</v>
      </c>
      <c r="E63" s="43">
        <v>275</v>
      </c>
      <c r="F63" s="43">
        <v>0</v>
      </c>
      <c r="G63" s="43">
        <f t="shared" si="15"/>
        <v>275</v>
      </c>
      <c r="H63" s="43">
        <f t="shared" si="16"/>
        <v>302.5</v>
      </c>
      <c r="I63" s="44">
        <f t="shared" si="17"/>
        <v>24520</v>
      </c>
      <c r="J63" s="38">
        <f t="shared" ref="J63:J122" si="21">G63*I63</f>
        <v>6743000</v>
      </c>
      <c r="K63" s="39">
        <f t="shared" si="18"/>
        <v>7282440</v>
      </c>
      <c r="L63" s="19">
        <f t="shared" si="19"/>
        <v>15000</v>
      </c>
      <c r="M63" s="20">
        <f t="shared" si="20"/>
        <v>907500</v>
      </c>
      <c r="N63" s="40" t="s">
        <v>55</v>
      </c>
    </row>
    <row r="64" spans="1:14" x14ac:dyDescent="0.25">
      <c r="A64" s="42">
        <v>62</v>
      </c>
      <c r="B64" s="43">
        <v>1504</v>
      </c>
      <c r="C64" s="43">
        <v>15</v>
      </c>
      <c r="D64" s="43" t="s">
        <v>62</v>
      </c>
      <c r="E64" s="43">
        <v>275</v>
      </c>
      <c r="F64" s="43">
        <v>0</v>
      </c>
      <c r="G64" s="43">
        <f t="shared" si="15"/>
        <v>275</v>
      </c>
      <c r="H64" s="43">
        <f t="shared" si="16"/>
        <v>302.5</v>
      </c>
      <c r="I64" s="44">
        <f t="shared" si="17"/>
        <v>24520</v>
      </c>
      <c r="J64" s="38">
        <f t="shared" si="21"/>
        <v>6743000</v>
      </c>
      <c r="K64" s="39">
        <f t="shared" si="18"/>
        <v>7282440</v>
      </c>
      <c r="L64" s="19">
        <f t="shared" si="19"/>
        <v>15000</v>
      </c>
      <c r="M64" s="20">
        <f t="shared" si="20"/>
        <v>907500</v>
      </c>
      <c r="N64" s="40" t="s">
        <v>55</v>
      </c>
    </row>
    <row r="65" spans="1:14" x14ac:dyDescent="0.25">
      <c r="A65" s="42">
        <v>63</v>
      </c>
      <c r="B65" s="43">
        <v>1505</v>
      </c>
      <c r="C65" s="43">
        <v>15</v>
      </c>
      <c r="D65" s="43" t="s">
        <v>15</v>
      </c>
      <c r="E65" s="43">
        <v>422</v>
      </c>
      <c r="F65" s="43">
        <v>0</v>
      </c>
      <c r="G65" s="43">
        <f t="shared" si="15"/>
        <v>422</v>
      </c>
      <c r="H65" s="43">
        <f t="shared" si="16"/>
        <v>464.20000000000005</v>
      </c>
      <c r="I65" s="44">
        <f t="shared" si="17"/>
        <v>24520</v>
      </c>
      <c r="J65" s="38">
        <v>0</v>
      </c>
      <c r="K65" s="39">
        <f t="shared" si="18"/>
        <v>0</v>
      </c>
      <c r="L65" s="19">
        <f t="shared" si="19"/>
        <v>0</v>
      </c>
      <c r="M65" s="20">
        <f t="shared" si="20"/>
        <v>1392600.0000000002</v>
      </c>
      <c r="N65" s="40" t="s">
        <v>56</v>
      </c>
    </row>
    <row r="66" spans="1:14" x14ac:dyDescent="0.25">
      <c r="A66" s="42">
        <v>64</v>
      </c>
      <c r="B66" s="43">
        <v>1506</v>
      </c>
      <c r="C66" s="43">
        <v>15</v>
      </c>
      <c r="D66" s="43" t="s">
        <v>13</v>
      </c>
      <c r="E66" s="43">
        <v>536</v>
      </c>
      <c r="F66" s="43">
        <v>24</v>
      </c>
      <c r="G66" s="43">
        <f t="shared" si="15"/>
        <v>560</v>
      </c>
      <c r="H66" s="43">
        <f t="shared" si="16"/>
        <v>616</v>
      </c>
      <c r="I66" s="44">
        <f t="shared" si="17"/>
        <v>24520</v>
      </c>
      <c r="J66" s="38">
        <f t="shared" si="21"/>
        <v>13731200</v>
      </c>
      <c r="K66" s="39">
        <f t="shared" si="18"/>
        <v>14829696</v>
      </c>
      <c r="L66" s="19">
        <f t="shared" si="19"/>
        <v>31000</v>
      </c>
      <c r="M66" s="20">
        <f t="shared" si="20"/>
        <v>1848000</v>
      </c>
      <c r="N66" s="40" t="s">
        <v>55</v>
      </c>
    </row>
    <row r="67" spans="1:14" x14ac:dyDescent="0.25">
      <c r="A67" s="42">
        <v>65</v>
      </c>
      <c r="B67" s="43">
        <v>1507</v>
      </c>
      <c r="C67" s="43">
        <v>15</v>
      </c>
      <c r="D67" s="43" t="s">
        <v>15</v>
      </c>
      <c r="E67" s="43">
        <v>422</v>
      </c>
      <c r="F67" s="43">
        <v>0</v>
      </c>
      <c r="G67" s="43">
        <f t="shared" si="15"/>
        <v>422</v>
      </c>
      <c r="H67" s="43">
        <f t="shared" si="16"/>
        <v>464.20000000000005</v>
      </c>
      <c r="I67" s="44">
        <f t="shared" si="17"/>
        <v>24520</v>
      </c>
      <c r="J67" s="38">
        <v>0</v>
      </c>
      <c r="K67" s="39">
        <f t="shared" si="18"/>
        <v>0</v>
      </c>
      <c r="L67" s="19">
        <f t="shared" si="19"/>
        <v>0</v>
      </c>
      <c r="M67" s="20">
        <f t="shared" si="20"/>
        <v>1392600.0000000002</v>
      </c>
      <c r="N67" s="40" t="s">
        <v>56</v>
      </c>
    </row>
    <row r="68" spans="1:14" x14ac:dyDescent="0.25">
      <c r="A68" s="42">
        <v>66</v>
      </c>
      <c r="B68" s="43">
        <v>1508</v>
      </c>
      <c r="C68" s="43">
        <v>15</v>
      </c>
      <c r="D68" s="43" t="s">
        <v>15</v>
      </c>
      <c r="E68" s="43">
        <v>422</v>
      </c>
      <c r="F68" s="43">
        <v>0</v>
      </c>
      <c r="G68" s="43">
        <f t="shared" si="15"/>
        <v>422</v>
      </c>
      <c r="H68" s="43">
        <f t="shared" si="16"/>
        <v>464.20000000000005</v>
      </c>
      <c r="I68" s="44">
        <f t="shared" si="17"/>
        <v>24520</v>
      </c>
      <c r="J68" s="38">
        <v>0</v>
      </c>
      <c r="K68" s="39">
        <f t="shared" si="18"/>
        <v>0</v>
      </c>
      <c r="L68" s="19">
        <f t="shared" si="19"/>
        <v>0</v>
      </c>
      <c r="M68" s="20">
        <f t="shared" si="20"/>
        <v>1392600.0000000002</v>
      </c>
      <c r="N68" s="40" t="s">
        <v>56</v>
      </c>
    </row>
    <row r="69" spans="1:14" x14ac:dyDescent="0.25">
      <c r="A69" s="42">
        <v>67</v>
      </c>
      <c r="B69" s="43">
        <v>1601</v>
      </c>
      <c r="C69" s="43">
        <v>16</v>
      </c>
      <c r="D69" s="43" t="s">
        <v>13</v>
      </c>
      <c r="E69" s="43">
        <v>537</v>
      </c>
      <c r="F69" s="43">
        <v>24</v>
      </c>
      <c r="G69" s="43">
        <f t="shared" si="15"/>
        <v>561</v>
      </c>
      <c r="H69" s="43">
        <f t="shared" si="16"/>
        <v>617.1</v>
      </c>
      <c r="I69" s="44">
        <f>I68+90</f>
        <v>24610</v>
      </c>
      <c r="J69" s="38">
        <f t="shared" si="21"/>
        <v>13806210</v>
      </c>
      <c r="K69" s="39">
        <f t="shared" si="18"/>
        <v>14910707</v>
      </c>
      <c r="L69" s="19">
        <f t="shared" si="19"/>
        <v>31000</v>
      </c>
      <c r="M69" s="20">
        <f t="shared" si="20"/>
        <v>1851300</v>
      </c>
      <c r="N69" s="40" t="s">
        <v>55</v>
      </c>
    </row>
    <row r="70" spans="1:14" x14ac:dyDescent="0.25">
      <c r="A70" s="42">
        <v>68</v>
      </c>
      <c r="B70" s="43">
        <v>1602</v>
      </c>
      <c r="C70" s="43">
        <v>16</v>
      </c>
      <c r="D70" s="43" t="s">
        <v>15</v>
      </c>
      <c r="E70" s="43">
        <v>424</v>
      </c>
      <c r="F70" s="43">
        <v>0</v>
      </c>
      <c r="G70" s="43">
        <f t="shared" si="15"/>
        <v>424</v>
      </c>
      <c r="H70" s="43">
        <f t="shared" si="16"/>
        <v>466.40000000000003</v>
      </c>
      <c r="I70" s="44">
        <f t="shared" ref="I70:I76" si="22">I69</f>
        <v>24610</v>
      </c>
      <c r="J70" s="38">
        <v>0</v>
      </c>
      <c r="K70" s="39">
        <f t="shared" si="18"/>
        <v>0</v>
      </c>
      <c r="L70" s="19">
        <f t="shared" si="19"/>
        <v>0</v>
      </c>
      <c r="M70" s="20">
        <f t="shared" si="20"/>
        <v>1399200</v>
      </c>
      <c r="N70" s="40" t="s">
        <v>56</v>
      </c>
    </row>
    <row r="71" spans="1:14" x14ac:dyDescent="0.25">
      <c r="A71" s="42">
        <v>69</v>
      </c>
      <c r="B71" s="43">
        <v>1603</v>
      </c>
      <c r="C71" s="43">
        <v>16</v>
      </c>
      <c r="D71" s="43" t="s">
        <v>62</v>
      </c>
      <c r="E71" s="43">
        <v>275</v>
      </c>
      <c r="F71" s="43">
        <v>0</v>
      </c>
      <c r="G71" s="43">
        <f t="shared" si="15"/>
        <v>275</v>
      </c>
      <c r="H71" s="43">
        <f t="shared" si="16"/>
        <v>302.5</v>
      </c>
      <c r="I71" s="44">
        <f t="shared" si="22"/>
        <v>24610</v>
      </c>
      <c r="J71" s="38">
        <f t="shared" si="21"/>
        <v>6767750</v>
      </c>
      <c r="K71" s="39">
        <f t="shared" si="18"/>
        <v>7309170</v>
      </c>
      <c r="L71" s="19">
        <f t="shared" si="19"/>
        <v>15000</v>
      </c>
      <c r="M71" s="20">
        <f t="shared" si="20"/>
        <v>907500</v>
      </c>
      <c r="N71" s="40" t="s">
        <v>55</v>
      </c>
    </row>
    <row r="72" spans="1:14" x14ac:dyDescent="0.25">
      <c r="A72" s="42">
        <v>70</v>
      </c>
      <c r="B72" s="43">
        <v>1604</v>
      </c>
      <c r="C72" s="43">
        <v>16</v>
      </c>
      <c r="D72" s="43" t="s">
        <v>62</v>
      </c>
      <c r="E72" s="43">
        <v>275</v>
      </c>
      <c r="F72" s="43">
        <v>0</v>
      </c>
      <c r="G72" s="43">
        <f t="shared" si="15"/>
        <v>275</v>
      </c>
      <c r="H72" s="43">
        <f t="shared" si="16"/>
        <v>302.5</v>
      </c>
      <c r="I72" s="44">
        <f t="shared" si="22"/>
        <v>24610</v>
      </c>
      <c r="J72" s="38">
        <f t="shared" si="21"/>
        <v>6767750</v>
      </c>
      <c r="K72" s="39">
        <f t="shared" si="18"/>
        <v>7309170</v>
      </c>
      <c r="L72" s="19">
        <f t="shared" si="19"/>
        <v>15000</v>
      </c>
      <c r="M72" s="20">
        <f t="shared" si="20"/>
        <v>907500</v>
      </c>
      <c r="N72" s="40" t="s">
        <v>55</v>
      </c>
    </row>
    <row r="73" spans="1:14" x14ac:dyDescent="0.25">
      <c r="A73" s="42">
        <v>71</v>
      </c>
      <c r="B73" s="43">
        <v>1605</v>
      </c>
      <c r="C73" s="43">
        <v>16</v>
      </c>
      <c r="D73" s="43" t="s">
        <v>15</v>
      </c>
      <c r="E73" s="43">
        <v>422</v>
      </c>
      <c r="F73" s="43">
        <v>0</v>
      </c>
      <c r="G73" s="43">
        <f t="shared" si="15"/>
        <v>422</v>
      </c>
      <c r="H73" s="43">
        <f t="shared" si="16"/>
        <v>464.20000000000005</v>
      </c>
      <c r="I73" s="44">
        <f t="shared" si="22"/>
        <v>24610</v>
      </c>
      <c r="J73" s="38">
        <v>0</v>
      </c>
      <c r="K73" s="39">
        <f t="shared" si="18"/>
        <v>0</v>
      </c>
      <c r="L73" s="19">
        <f t="shared" si="19"/>
        <v>0</v>
      </c>
      <c r="M73" s="20">
        <f t="shared" si="20"/>
        <v>1392600.0000000002</v>
      </c>
      <c r="N73" s="40" t="s">
        <v>56</v>
      </c>
    </row>
    <row r="74" spans="1:14" x14ac:dyDescent="0.25">
      <c r="A74" s="42">
        <v>72</v>
      </c>
      <c r="B74" s="43">
        <v>1606</v>
      </c>
      <c r="C74" s="43">
        <v>16</v>
      </c>
      <c r="D74" s="43" t="s">
        <v>13</v>
      </c>
      <c r="E74" s="43">
        <v>536</v>
      </c>
      <c r="F74" s="43">
        <v>24</v>
      </c>
      <c r="G74" s="43">
        <f t="shared" si="15"/>
        <v>560</v>
      </c>
      <c r="H74" s="43">
        <f t="shared" si="16"/>
        <v>616</v>
      </c>
      <c r="I74" s="44">
        <f t="shared" si="22"/>
        <v>24610</v>
      </c>
      <c r="J74" s="38">
        <f t="shared" si="21"/>
        <v>13781600</v>
      </c>
      <c r="K74" s="39">
        <f t="shared" si="18"/>
        <v>14884128</v>
      </c>
      <c r="L74" s="19">
        <f t="shared" si="19"/>
        <v>31000</v>
      </c>
      <c r="M74" s="20">
        <f t="shared" si="20"/>
        <v>1848000</v>
      </c>
      <c r="N74" s="40" t="s">
        <v>55</v>
      </c>
    </row>
    <row r="75" spans="1:14" x14ac:dyDescent="0.25">
      <c r="A75" s="42">
        <v>73</v>
      </c>
      <c r="B75" s="43">
        <v>1607</v>
      </c>
      <c r="C75" s="43">
        <v>16</v>
      </c>
      <c r="D75" s="43" t="s">
        <v>15</v>
      </c>
      <c r="E75" s="43">
        <v>422</v>
      </c>
      <c r="F75" s="43">
        <v>0</v>
      </c>
      <c r="G75" s="43">
        <f t="shared" si="15"/>
        <v>422</v>
      </c>
      <c r="H75" s="43">
        <f t="shared" si="16"/>
        <v>464.20000000000005</v>
      </c>
      <c r="I75" s="44">
        <f t="shared" si="22"/>
        <v>24610</v>
      </c>
      <c r="J75" s="38">
        <v>0</v>
      </c>
      <c r="K75" s="39">
        <f t="shared" si="18"/>
        <v>0</v>
      </c>
      <c r="L75" s="19">
        <f t="shared" si="19"/>
        <v>0</v>
      </c>
      <c r="M75" s="20">
        <f t="shared" si="20"/>
        <v>1392600.0000000002</v>
      </c>
      <c r="N75" s="40" t="s">
        <v>56</v>
      </c>
    </row>
    <row r="76" spans="1:14" x14ac:dyDescent="0.25">
      <c r="A76" s="42">
        <v>74</v>
      </c>
      <c r="B76" s="43">
        <v>1608</v>
      </c>
      <c r="C76" s="43">
        <v>16</v>
      </c>
      <c r="D76" s="43" t="s">
        <v>15</v>
      </c>
      <c r="E76" s="43">
        <v>422</v>
      </c>
      <c r="F76" s="43">
        <v>0</v>
      </c>
      <c r="G76" s="43">
        <f t="shared" si="15"/>
        <v>422</v>
      </c>
      <c r="H76" s="43">
        <f t="shared" si="16"/>
        <v>464.20000000000005</v>
      </c>
      <c r="I76" s="44">
        <f t="shared" si="22"/>
        <v>24610</v>
      </c>
      <c r="J76" s="38">
        <v>0</v>
      </c>
      <c r="K76" s="39">
        <f t="shared" si="18"/>
        <v>0</v>
      </c>
      <c r="L76" s="19">
        <f t="shared" si="19"/>
        <v>0</v>
      </c>
      <c r="M76" s="20">
        <f t="shared" si="20"/>
        <v>1392600.0000000002</v>
      </c>
      <c r="N76" s="40" t="s">
        <v>56</v>
      </c>
    </row>
    <row r="77" spans="1:14" x14ac:dyDescent="0.25">
      <c r="A77" s="42">
        <v>75</v>
      </c>
      <c r="B77" s="43">
        <v>1701</v>
      </c>
      <c r="C77" s="43">
        <v>17</v>
      </c>
      <c r="D77" s="43" t="s">
        <v>13</v>
      </c>
      <c r="E77" s="43">
        <v>537</v>
      </c>
      <c r="F77" s="43">
        <v>24</v>
      </c>
      <c r="G77" s="43">
        <f t="shared" si="15"/>
        <v>561</v>
      </c>
      <c r="H77" s="43">
        <f t="shared" si="16"/>
        <v>617.1</v>
      </c>
      <c r="I77" s="44">
        <f>I76+90</f>
        <v>24700</v>
      </c>
      <c r="J77" s="38">
        <f t="shared" si="21"/>
        <v>13856700</v>
      </c>
      <c r="K77" s="39">
        <f t="shared" si="18"/>
        <v>14965236</v>
      </c>
      <c r="L77" s="19">
        <f t="shared" si="19"/>
        <v>31000</v>
      </c>
      <c r="M77" s="20">
        <f t="shared" si="20"/>
        <v>1851300</v>
      </c>
      <c r="N77" s="40" t="s">
        <v>55</v>
      </c>
    </row>
    <row r="78" spans="1:14" x14ac:dyDescent="0.25">
      <c r="A78" s="42">
        <v>76</v>
      </c>
      <c r="B78" s="43">
        <v>1702</v>
      </c>
      <c r="C78" s="43">
        <v>17</v>
      </c>
      <c r="D78" s="43" t="s">
        <v>15</v>
      </c>
      <c r="E78" s="43">
        <v>424</v>
      </c>
      <c r="F78" s="43">
        <v>0</v>
      </c>
      <c r="G78" s="43">
        <f t="shared" si="15"/>
        <v>424</v>
      </c>
      <c r="H78" s="43">
        <f t="shared" si="16"/>
        <v>466.40000000000003</v>
      </c>
      <c r="I78" s="44">
        <f t="shared" ref="I78:I84" si="23">I77</f>
        <v>24700</v>
      </c>
      <c r="J78" s="38">
        <v>0</v>
      </c>
      <c r="K78" s="39">
        <f t="shared" si="18"/>
        <v>0</v>
      </c>
      <c r="L78" s="19">
        <f t="shared" si="19"/>
        <v>0</v>
      </c>
      <c r="M78" s="20">
        <f t="shared" si="20"/>
        <v>1399200</v>
      </c>
      <c r="N78" s="40" t="s">
        <v>56</v>
      </c>
    </row>
    <row r="79" spans="1:14" x14ac:dyDescent="0.25">
      <c r="A79" s="42">
        <v>77</v>
      </c>
      <c r="B79" s="43">
        <v>1703</v>
      </c>
      <c r="C79" s="43">
        <v>17</v>
      </c>
      <c r="D79" s="43" t="s">
        <v>62</v>
      </c>
      <c r="E79" s="43">
        <v>275</v>
      </c>
      <c r="F79" s="43">
        <v>0</v>
      </c>
      <c r="G79" s="43">
        <f t="shared" si="15"/>
        <v>275</v>
      </c>
      <c r="H79" s="43">
        <f t="shared" si="16"/>
        <v>302.5</v>
      </c>
      <c r="I79" s="44">
        <f t="shared" si="23"/>
        <v>24700</v>
      </c>
      <c r="J79" s="38">
        <f t="shared" si="21"/>
        <v>6792500</v>
      </c>
      <c r="K79" s="39">
        <f t="shared" si="18"/>
        <v>7335900</v>
      </c>
      <c r="L79" s="19">
        <f t="shared" si="19"/>
        <v>15500</v>
      </c>
      <c r="M79" s="20">
        <f t="shared" si="20"/>
        <v>907500</v>
      </c>
      <c r="N79" s="40" t="s">
        <v>55</v>
      </c>
    </row>
    <row r="80" spans="1:14" x14ac:dyDescent="0.25">
      <c r="A80" s="42">
        <v>78</v>
      </c>
      <c r="B80" s="43">
        <v>1704</v>
      </c>
      <c r="C80" s="43">
        <v>17</v>
      </c>
      <c r="D80" s="43" t="s">
        <v>62</v>
      </c>
      <c r="E80" s="43">
        <v>275</v>
      </c>
      <c r="F80" s="43">
        <v>0</v>
      </c>
      <c r="G80" s="43">
        <f t="shared" si="15"/>
        <v>275</v>
      </c>
      <c r="H80" s="43">
        <f t="shared" si="16"/>
        <v>302.5</v>
      </c>
      <c r="I80" s="44">
        <f t="shared" si="23"/>
        <v>24700</v>
      </c>
      <c r="J80" s="38">
        <f t="shared" si="21"/>
        <v>6792500</v>
      </c>
      <c r="K80" s="39">
        <f t="shared" si="18"/>
        <v>7335900</v>
      </c>
      <c r="L80" s="19">
        <f t="shared" si="19"/>
        <v>15500</v>
      </c>
      <c r="M80" s="20">
        <f t="shared" si="20"/>
        <v>907500</v>
      </c>
      <c r="N80" s="40" t="s">
        <v>55</v>
      </c>
    </row>
    <row r="81" spans="1:14" x14ac:dyDescent="0.25">
      <c r="A81" s="42">
        <v>79</v>
      </c>
      <c r="B81" s="43">
        <v>1705</v>
      </c>
      <c r="C81" s="43">
        <v>17</v>
      </c>
      <c r="D81" s="43" t="s">
        <v>15</v>
      </c>
      <c r="E81" s="43">
        <v>422</v>
      </c>
      <c r="F81" s="43">
        <v>0</v>
      </c>
      <c r="G81" s="43">
        <f t="shared" si="15"/>
        <v>422</v>
      </c>
      <c r="H81" s="43">
        <f t="shared" si="16"/>
        <v>464.20000000000005</v>
      </c>
      <c r="I81" s="44">
        <f t="shared" si="23"/>
        <v>24700</v>
      </c>
      <c r="J81" s="38">
        <v>0</v>
      </c>
      <c r="K81" s="39">
        <f t="shared" si="18"/>
        <v>0</v>
      </c>
      <c r="L81" s="19">
        <f t="shared" si="19"/>
        <v>0</v>
      </c>
      <c r="M81" s="20">
        <f t="shared" si="20"/>
        <v>1392600.0000000002</v>
      </c>
      <c r="N81" s="40" t="s">
        <v>56</v>
      </c>
    </row>
    <row r="82" spans="1:14" x14ac:dyDescent="0.25">
      <c r="A82" s="42">
        <v>80</v>
      </c>
      <c r="B82" s="43">
        <v>1706</v>
      </c>
      <c r="C82" s="43">
        <v>17</v>
      </c>
      <c r="D82" s="43" t="s">
        <v>13</v>
      </c>
      <c r="E82" s="43">
        <v>536</v>
      </c>
      <c r="F82" s="43">
        <v>24</v>
      </c>
      <c r="G82" s="43">
        <f t="shared" si="15"/>
        <v>560</v>
      </c>
      <c r="H82" s="43">
        <f t="shared" si="16"/>
        <v>616</v>
      </c>
      <c r="I82" s="44">
        <f t="shared" si="23"/>
        <v>24700</v>
      </c>
      <c r="J82" s="38">
        <f t="shared" si="21"/>
        <v>13832000</v>
      </c>
      <c r="K82" s="39">
        <f t="shared" si="18"/>
        <v>14938560</v>
      </c>
      <c r="L82" s="19">
        <f t="shared" si="19"/>
        <v>31000</v>
      </c>
      <c r="M82" s="20">
        <f t="shared" si="20"/>
        <v>1848000</v>
      </c>
      <c r="N82" s="40" t="s">
        <v>55</v>
      </c>
    </row>
    <row r="83" spans="1:14" x14ac:dyDescent="0.25">
      <c r="A83" s="42">
        <v>81</v>
      </c>
      <c r="B83" s="43">
        <v>1707</v>
      </c>
      <c r="C83" s="43">
        <v>17</v>
      </c>
      <c r="D83" s="43" t="s">
        <v>15</v>
      </c>
      <c r="E83" s="43">
        <v>422</v>
      </c>
      <c r="F83" s="43">
        <v>0</v>
      </c>
      <c r="G83" s="43">
        <f t="shared" si="15"/>
        <v>422</v>
      </c>
      <c r="H83" s="43">
        <f t="shared" si="16"/>
        <v>464.20000000000005</v>
      </c>
      <c r="I83" s="44">
        <f t="shared" si="23"/>
        <v>24700</v>
      </c>
      <c r="J83" s="38">
        <v>0</v>
      </c>
      <c r="K83" s="39">
        <f t="shared" si="18"/>
        <v>0</v>
      </c>
      <c r="L83" s="19">
        <f t="shared" si="19"/>
        <v>0</v>
      </c>
      <c r="M83" s="20">
        <f t="shared" si="20"/>
        <v>1392600.0000000002</v>
      </c>
      <c r="N83" s="40" t="s">
        <v>56</v>
      </c>
    </row>
    <row r="84" spans="1:14" x14ac:dyDescent="0.25">
      <c r="A84" s="42">
        <v>82</v>
      </c>
      <c r="B84" s="43">
        <v>1708</v>
      </c>
      <c r="C84" s="43">
        <v>17</v>
      </c>
      <c r="D84" s="43" t="s">
        <v>15</v>
      </c>
      <c r="E84" s="43">
        <v>422</v>
      </c>
      <c r="F84" s="43">
        <v>0</v>
      </c>
      <c r="G84" s="43">
        <f t="shared" si="15"/>
        <v>422</v>
      </c>
      <c r="H84" s="43">
        <f t="shared" si="16"/>
        <v>464.20000000000005</v>
      </c>
      <c r="I84" s="44">
        <f t="shared" si="23"/>
        <v>24700</v>
      </c>
      <c r="J84" s="38">
        <v>0</v>
      </c>
      <c r="K84" s="39">
        <f t="shared" si="18"/>
        <v>0</v>
      </c>
      <c r="L84" s="19">
        <f t="shared" si="19"/>
        <v>0</v>
      </c>
      <c r="M84" s="20">
        <f t="shared" si="20"/>
        <v>1392600.0000000002</v>
      </c>
      <c r="N84" s="40" t="s">
        <v>56</v>
      </c>
    </row>
    <row r="85" spans="1:14" x14ac:dyDescent="0.25">
      <c r="A85" s="42">
        <v>83</v>
      </c>
      <c r="B85" s="43">
        <v>1801</v>
      </c>
      <c r="C85" s="43">
        <v>18</v>
      </c>
      <c r="D85" s="43" t="s">
        <v>13</v>
      </c>
      <c r="E85" s="43">
        <v>537</v>
      </c>
      <c r="F85" s="43">
        <v>24</v>
      </c>
      <c r="G85" s="43">
        <f t="shared" si="15"/>
        <v>561</v>
      </c>
      <c r="H85" s="43">
        <f t="shared" si="16"/>
        <v>617.1</v>
      </c>
      <c r="I85" s="44">
        <f>I84+90</f>
        <v>24790</v>
      </c>
      <c r="J85" s="38">
        <f t="shared" si="21"/>
        <v>13907190</v>
      </c>
      <c r="K85" s="39">
        <f t="shared" si="18"/>
        <v>15019765</v>
      </c>
      <c r="L85" s="19">
        <f t="shared" si="19"/>
        <v>31500</v>
      </c>
      <c r="M85" s="20">
        <f t="shared" si="20"/>
        <v>1851300</v>
      </c>
      <c r="N85" s="40" t="s">
        <v>55</v>
      </c>
    </row>
    <row r="86" spans="1:14" x14ac:dyDescent="0.25">
      <c r="A86" s="42">
        <v>84</v>
      </c>
      <c r="B86" s="43">
        <v>1802</v>
      </c>
      <c r="C86" s="43">
        <v>18</v>
      </c>
      <c r="D86" s="43" t="s">
        <v>15</v>
      </c>
      <c r="E86" s="43">
        <v>424</v>
      </c>
      <c r="F86" s="43">
        <v>0</v>
      </c>
      <c r="G86" s="43">
        <f t="shared" si="15"/>
        <v>424</v>
      </c>
      <c r="H86" s="43">
        <f t="shared" si="16"/>
        <v>466.40000000000003</v>
      </c>
      <c r="I86" s="44">
        <f t="shared" ref="I86:I92" si="24">I85</f>
        <v>24790</v>
      </c>
      <c r="J86" s="38">
        <v>0</v>
      </c>
      <c r="K86" s="39">
        <f t="shared" si="18"/>
        <v>0</v>
      </c>
      <c r="L86" s="19">
        <f t="shared" si="19"/>
        <v>0</v>
      </c>
      <c r="M86" s="20">
        <f t="shared" si="20"/>
        <v>1399200</v>
      </c>
      <c r="N86" s="40" t="s">
        <v>56</v>
      </c>
    </row>
    <row r="87" spans="1:14" x14ac:dyDescent="0.25">
      <c r="A87" s="42">
        <v>85</v>
      </c>
      <c r="B87" s="43">
        <v>1803</v>
      </c>
      <c r="C87" s="43">
        <v>18</v>
      </c>
      <c r="D87" s="43" t="s">
        <v>62</v>
      </c>
      <c r="E87" s="43">
        <v>275</v>
      </c>
      <c r="F87" s="43">
        <v>0</v>
      </c>
      <c r="G87" s="43">
        <f t="shared" si="15"/>
        <v>275</v>
      </c>
      <c r="H87" s="43">
        <f t="shared" si="16"/>
        <v>302.5</v>
      </c>
      <c r="I87" s="44">
        <f t="shared" si="24"/>
        <v>24790</v>
      </c>
      <c r="J87" s="38">
        <f t="shared" si="21"/>
        <v>6817250</v>
      </c>
      <c r="K87" s="39">
        <f t="shared" si="18"/>
        <v>7362630</v>
      </c>
      <c r="L87" s="19">
        <f t="shared" si="19"/>
        <v>15500</v>
      </c>
      <c r="M87" s="20">
        <f t="shared" si="20"/>
        <v>907500</v>
      </c>
      <c r="N87" s="40" t="s">
        <v>55</v>
      </c>
    </row>
    <row r="88" spans="1:14" x14ac:dyDescent="0.25">
      <c r="A88" s="42">
        <v>86</v>
      </c>
      <c r="B88" s="43">
        <v>1804</v>
      </c>
      <c r="C88" s="43">
        <v>18</v>
      </c>
      <c r="D88" s="43" t="s">
        <v>62</v>
      </c>
      <c r="E88" s="43">
        <v>275</v>
      </c>
      <c r="F88" s="43">
        <v>0</v>
      </c>
      <c r="G88" s="43">
        <f t="shared" si="15"/>
        <v>275</v>
      </c>
      <c r="H88" s="43">
        <f t="shared" si="16"/>
        <v>302.5</v>
      </c>
      <c r="I88" s="44">
        <f t="shared" si="24"/>
        <v>24790</v>
      </c>
      <c r="J88" s="38">
        <f t="shared" si="21"/>
        <v>6817250</v>
      </c>
      <c r="K88" s="39">
        <f t="shared" si="18"/>
        <v>7362630</v>
      </c>
      <c r="L88" s="19">
        <f t="shared" si="19"/>
        <v>15500</v>
      </c>
      <c r="M88" s="20">
        <f t="shared" si="20"/>
        <v>907500</v>
      </c>
      <c r="N88" s="40" t="s">
        <v>55</v>
      </c>
    </row>
    <row r="89" spans="1:14" x14ac:dyDescent="0.25">
      <c r="A89" s="42">
        <v>87</v>
      </c>
      <c r="B89" s="43">
        <v>1805</v>
      </c>
      <c r="C89" s="43">
        <v>18</v>
      </c>
      <c r="D89" s="43" t="s">
        <v>15</v>
      </c>
      <c r="E89" s="43">
        <v>422</v>
      </c>
      <c r="F89" s="43">
        <v>0</v>
      </c>
      <c r="G89" s="43">
        <f t="shared" si="15"/>
        <v>422</v>
      </c>
      <c r="H89" s="43">
        <f t="shared" si="16"/>
        <v>464.20000000000005</v>
      </c>
      <c r="I89" s="44">
        <f t="shared" si="24"/>
        <v>24790</v>
      </c>
      <c r="J89" s="38">
        <v>0</v>
      </c>
      <c r="K89" s="39">
        <f t="shared" si="18"/>
        <v>0</v>
      </c>
      <c r="L89" s="19">
        <f t="shared" si="19"/>
        <v>0</v>
      </c>
      <c r="M89" s="20">
        <f t="shared" si="20"/>
        <v>1392600.0000000002</v>
      </c>
      <c r="N89" s="40" t="s">
        <v>56</v>
      </c>
    </row>
    <row r="90" spans="1:14" x14ac:dyDescent="0.25">
      <c r="A90" s="42">
        <v>88</v>
      </c>
      <c r="B90" s="43">
        <v>1806</v>
      </c>
      <c r="C90" s="43">
        <v>18</v>
      </c>
      <c r="D90" s="43" t="s">
        <v>13</v>
      </c>
      <c r="E90" s="43">
        <v>536</v>
      </c>
      <c r="F90" s="43">
        <v>24</v>
      </c>
      <c r="G90" s="43">
        <f t="shared" si="15"/>
        <v>560</v>
      </c>
      <c r="H90" s="43">
        <f t="shared" si="16"/>
        <v>616</v>
      </c>
      <c r="I90" s="44">
        <f t="shared" si="24"/>
        <v>24790</v>
      </c>
      <c r="J90" s="38">
        <f t="shared" si="21"/>
        <v>13882400</v>
      </c>
      <c r="K90" s="39">
        <f t="shared" si="18"/>
        <v>14992992</v>
      </c>
      <c r="L90" s="19">
        <f t="shared" si="19"/>
        <v>31000</v>
      </c>
      <c r="M90" s="20">
        <f t="shared" si="20"/>
        <v>1848000</v>
      </c>
      <c r="N90" s="40" t="s">
        <v>55</v>
      </c>
    </row>
    <row r="91" spans="1:14" x14ac:dyDescent="0.25">
      <c r="A91" s="42">
        <v>89</v>
      </c>
      <c r="B91" s="43">
        <v>1807</v>
      </c>
      <c r="C91" s="43">
        <v>18</v>
      </c>
      <c r="D91" s="43" t="s">
        <v>15</v>
      </c>
      <c r="E91" s="43">
        <v>422</v>
      </c>
      <c r="F91" s="43">
        <v>0</v>
      </c>
      <c r="G91" s="43">
        <f t="shared" si="15"/>
        <v>422</v>
      </c>
      <c r="H91" s="43">
        <f t="shared" si="16"/>
        <v>464.20000000000005</v>
      </c>
      <c r="I91" s="44">
        <f t="shared" si="24"/>
        <v>24790</v>
      </c>
      <c r="J91" s="38">
        <v>0</v>
      </c>
      <c r="K91" s="39">
        <f t="shared" si="18"/>
        <v>0</v>
      </c>
      <c r="L91" s="19">
        <f t="shared" si="19"/>
        <v>0</v>
      </c>
      <c r="M91" s="20">
        <f t="shared" si="20"/>
        <v>1392600.0000000002</v>
      </c>
      <c r="N91" s="40" t="s">
        <v>56</v>
      </c>
    </row>
    <row r="92" spans="1:14" x14ac:dyDescent="0.25">
      <c r="A92" s="42">
        <v>90</v>
      </c>
      <c r="B92" s="43">
        <v>1808</v>
      </c>
      <c r="C92" s="43">
        <v>18</v>
      </c>
      <c r="D92" s="43" t="s">
        <v>15</v>
      </c>
      <c r="E92" s="43">
        <v>422</v>
      </c>
      <c r="F92" s="43">
        <v>0</v>
      </c>
      <c r="G92" s="43">
        <f t="shared" si="15"/>
        <v>422</v>
      </c>
      <c r="H92" s="43">
        <f t="shared" si="16"/>
        <v>464.20000000000005</v>
      </c>
      <c r="I92" s="44">
        <f t="shared" si="24"/>
        <v>24790</v>
      </c>
      <c r="J92" s="38">
        <v>0</v>
      </c>
      <c r="K92" s="39">
        <f t="shared" si="18"/>
        <v>0</v>
      </c>
      <c r="L92" s="19">
        <f t="shared" si="19"/>
        <v>0</v>
      </c>
      <c r="M92" s="20">
        <f t="shared" si="20"/>
        <v>1392600.0000000002</v>
      </c>
      <c r="N92" s="40" t="s">
        <v>56</v>
      </c>
    </row>
    <row r="93" spans="1:14" x14ac:dyDescent="0.25">
      <c r="A93" s="42">
        <v>91</v>
      </c>
      <c r="B93" s="43">
        <v>1901</v>
      </c>
      <c r="C93" s="43">
        <v>19</v>
      </c>
      <c r="D93" s="43" t="s">
        <v>13</v>
      </c>
      <c r="E93" s="43">
        <v>537</v>
      </c>
      <c r="F93" s="43">
        <v>24</v>
      </c>
      <c r="G93" s="43">
        <f t="shared" si="15"/>
        <v>561</v>
      </c>
      <c r="H93" s="43">
        <f t="shared" si="16"/>
        <v>617.1</v>
      </c>
      <c r="I93" s="44">
        <f>I92+90</f>
        <v>24880</v>
      </c>
      <c r="J93" s="38">
        <f t="shared" si="21"/>
        <v>13957680</v>
      </c>
      <c r="K93" s="39">
        <f t="shared" si="18"/>
        <v>15074294</v>
      </c>
      <c r="L93" s="19">
        <f t="shared" si="19"/>
        <v>31500</v>
      </c>
      <c r="M93" s="20">
        <f t="shared" si="20"/>
        <v>1851300</v>
      </c>
      <c r="N93" s="40" t="s">
        <v>55</v>
      </c>
    </row>
    <row r="94" spans="1:14" x14ac:dyDescent="0.25">
      <c r="A94" s="42">
        <v>92</v>
      </c>
      <c r="B94" s="43">
        <v>1902</v>
      </c>
      <c r="C94" s="43">
        <v>19</v>
      </c>
      <c r="D94" s="43" t="s">
        <v>15</v>
      </c>
      <c r="E94" s="43">
        <v>424</v>
      </c>
      <c r="F94" s="43">
        <v>0</v>
      </c>
      <c r="G94" s="43">
        <f t="shared" si="15"/>
        <v>424</v>
      </c>
      <c r="H94" s="43">
        <f t="shared" si="16"/>
        <v>466.40000000000003</v>
      </c>
      <c r="I94" s="44">
        <f t="shared" ref="I94:I100" si="25">I93</f>
        <v>24880</v>
      </c>
      <c r="J94" s="38">
        <v>0</v>
      </c>
      <c r="K94" s="39">
        <f t="shared" si="18"/>
        <v>0</v>
      </c>
      <c r="L94" s="19">
        <f t="shared" si="19"/>
        <v>0</v>
      </c>
      <c r="M94" s="20">
        <f t="shared" si="20"/>
        <v>1399200</v>
      </c>
      <c r="N94" s="40" t="s">
        <v>56</v>
      </c>
    </row>
    <row r="95" spans="1:14" x14ac:dyDescent="0.25">
      <c r="A95" s="42">
        <v>93</v>
      </c>
      <c r="B95" s="43">
        <v>1903</v>
      </c>
      <c r="C95" s="43">
        <v>19</v>
      </c>
      <c r="D95" s="43" t="s">
        <v>62</v>
      </c>
      <c r="E95" s="43">
        <v>275</v>
      </c>
      <c r="F95" s="43">
        <v>0</v>
      </c>
      <c r="G95" s="43">
        <f t="shared" si="15"/>
        <v>275</v>
      </c>
      <c r="H95" s="43">
        <f t="shared" si="16"/>
        <v>302.5</v>
      </c>
      <c r="I95" s="44">
        <f t="shared" si="25"/>
        <v>24880</v>
      </c>
      <c r="J95" s="38">
        <f t="shared" si="21"/>
        <v>6842000</v>
      </c>
      <c r="K95" s="39">
        <f t="shared" si="18"/>
        <v>7389360</v>
      </c>
      <c r="L95" s="19">
        <f t="shared" si="19"/>
        <v>15500</v>
      </c>
      <c r="M95" s="20">
        <f t="shared" si="20"/>
        <v>907500</v>
      </c>
      <c r="N95" s="40" t="s">
        <v>55</v>
      </c>
    </row>
    <row r="96" spans="1:14" x14ac:dyDescent="0.25">
      <c r="A96" s="42">
        <v>94</v>
      </c>
      <c r="B96" s="43">
        <v>1904</v>
      </c>
      <c r="C96" s="43">
        <v>19</v>
      </c>
      <c r="D96" s="43" t="s">
        <v>62</v>
      </c>
      <c r="E96" s="43">
        <v>275</v>
      </c>
      <c r="F96" s="43">
        <v>0</v>
      </c>
      <c r="G96" s="43">
        <f t="shared" si="15"/>
        <v>275</v>
      </c>
      <c r="H96" s="43">
        <f t="shared" si="16"/>
        <v>302.5</v>
      </c>
      <c r="I96" s="44">
        <f t="shared" si="25"/>
        <v>24880</v>
      </c>
      <c r="J96" s="38">
        <f t="shared" si="21"/>
        <v>6842000</v>
      </c>
      <c r="K96" s="39">
        <f t="shared" si="18"/>
        <v>7389360</v>
      </c>
      <c r="L96" s="19">
        <f t="shared" si="19"/>
        <v>15500</v>
      </c>
      <c r="M96" s="20">
        <f t="shared" si="20"/>
        <v>907500</v>
      </c>
      <c r="N96" s="40" t="s">
        <v>55</v>
      </c>
    </row>
    <row r="97" spans="1:14" x14ac:dyDescent="0.25">
      <c r="A97" s="42">
        <v>95</v>
      </c>
      <c r="B97" s="43">
        <v>1905</v>
      </c>
      <c r="C97" s="43">
        <v>19</v>
      </c>
      <c r="D97" s="43" t="s">
        <v>15</v>
      </c>
      <c r="E97" s="43">
        <v>422</v>
      </c>
      <c r="F97" s="43">
        <v>0</v>
      </c>
      <c r="G97" s="43">
        <f t="shared" si="15"/>
        <v>422</v>
      </c>
      <c r="H97" s="43">
        <f t="shared" si="16"/>
        <v>464.20000000000005</v>
      </c>
      <c r="I97" s="44">
        <f t="shared" si="25"/>
        <v>24880</v>
      </c>
      <c r="J97" s="38">
        <v>0</v>
      </c>
      <c r="K97" s="39">
        <f t="shared" si="18"/>
        <v>0</v>
      </c>
      <c r="L97" s="19">
        <f t="shared" si="19"/>
        <v>0</v>
      </c>
      <c r="M97" s="20">
        <f t="shared" si="20"/>
        <v>1392600.0000000002</v>
      </c>
      <c r="N97" s="40" t="s">
        <v>56</v>
      </c>
    </row>
    <row r="98" spans="1:14" x14ac:dyDescent="0.25">
      <c r="A98" s="42">
        <v>96</v>
      </c>
      <c r="B98" s="43">
        <v>1906</v>
      </c>
      <c r="C98" s="43">
        <v>19</v>
      </c>
      <c r="D98" s="43" t="s">
        <v>13</v>
      </c>
      <c r="E98" s="43">
        <v>536</v>
      </c>
      <c r="F98" s="43">
        <v>24</v>
      </c>
      <c r="G98" s="43">
        <f t="shared" si="15"/>
        <v>560</v>
      </c>
      <c r="H98" s="43">
        <f t="shared" si="16"/>
        <v>616</v>
      </c>
      <c r="I98" s="44">
        <f t="shared" si="25"/>
        <v>24880</v>
      </c>
      <c r="J98" s="38">
        <f t="shared" si="21"/>
        <v>13932800</v>
      </c>
      <c r="K98" s="39">
        <f t="shared" si="18"/>
        <v>15047424</v>
      </c>
      <c r="L98" s="19">
        <f t="shared" si="19"/>
        <v>31500</v>
      </c>
      <c r="M98" s="20">
        <f t="shared" si="20"/>
        <v>1848000</v>
      </c>
      <c r="N98" s="40" t="s">
        <v>55</v>
      </c>
    </row>
    <row r="99" spans="1:14" x14ac:dyDescent="0.25">
      <c r="A99" s="42">
        <v>97</v>
      </c>
      <c r="B99" s="43">
        <v>1907</v>
      </c>
      <c r="C99" s="43">
        <v>19</v>
      </c>
      <c r="D99" s="43" t="s">
        <v>15</v>
      </c>
      <c r="E99" s="43">
        <v>422</v>
      </c>
      <c r="F99" s="43">
        <v>0</v>
      </c>
      <c r="G99" s="43">
        <f t="shared" si="15"/>
        <v>422</v>
      </c>
      <c r="H99" s="43">
        <f t="shared" si="16"/>
        <v>464.20000000000005</v>
      </c>
      <c r="I99" s="44">
        <f t="shared" si="25"/>
        <v>24880</v>
      </c>
      <c r="J99" s="38">
        <v>0</v>
      </c>
      <c r="K99" s="39">
        <f t="shared" si="18"/>
        <v>0</v>
      </c>
      <c r="L99" s="19">
        <f t="shared" si="19"/>
        <v>0</v>
      </c>
      <c r="M99" s="20">
        <f t="shared" si="20"/>
        <v>1392600.0000000002</v>
      </c>
      <c r="N99" s="40" t="s">
        <v>56</v>
      </c>
    </row>
    <row r="100" spans="1:14" x14ac:dyDescent="0.25">
      <c r="A100" s="42">
        <v>98</v>
      </c>
      <c r="B100" s="43">
        <v>1908</v>
      </c>
      <c r="C100" s="43">
        <v>19</v>
      </c>
      <c r="D100" s="43" t="s">
        <v>15</v>
      </c>
      <c r="E100" s="43">
        <v>422</v>
      </c>
      <c r="F100" s="43">
        <v>0</v>
      </c>
      <c r="G100" s="43">
        <f t="shared" si="15"/>
        <v>422</v>
      </c>
      <c r="H100" s="43">
        <f t="shared" si="16"/>
        <v>464.20000000000005</v>
      </c>
      <c r="I100" s="44">
        <f t="shared" si="25"/>
        <v>24880</v>
      </c>
      <c r="J100" s="38">
        <v>0</v>
      </c>
      <c r="K100" s="39">
        <f t="shared" si="18"/>
        <v>0</v>
      </c>
      <c r="L100" s="19">
        <f t="shared" si="19"/>
        <v>0</v>
      </c>
      <c r="M100" s="20">
        <f t="shared" si="20"/>
        <v>1392600.0000000002</v>
      </c>
      <c r="N100" s="40" t="s">
        <v>56</v>
      </c>
    </row>
    <row r="101" spans="1:14" x14ac:dyDescent="0.25">
      <c r="A101" s="42">
        <v>99</v>
      </c>
      <c r="B101" s="43">
        <v>2001</v>
      </c>
      <c r="C101" s="43">
        <v>20</v>
      </c>
      <c r="D101" s="43" t="s">
        <v>13</v>
      </c>
      <c r="E101" s="43">
        <v>537</v>
      </c>
      <c r="F101" s="43">
        <v>24</v>
      </c>
      <c r="G101" s="43">
        <f t="shared" si="15"/>
        <v>561</v>
      </c>
      <c r="H101" s="43">
        <f t="shared" si="16"/>
        <v>617.1</v>
      </c>
      <c r="I101" s="44">
        <f>I100+90</f>
        <v>24970</v>
      </c>
      <c r="J101" s="38">
        <f t="shared" si="21"/>
        <v>14008170</v>
      </c>
      <c r="K101" s="39">
        <f t="shared" si="18"/>
        <v>15128824</v>
      </c>
      <c r="L101" s="19">
        <f t="shared" si="19"/>
        <v>31500</v>
      </c>
      <c r="M101" s="20">
        <f t="shared" si="20"/>
        <v>1851300</v>
      </c>
      <c r="N101" s="40" t="s">
        <v>55</v>
      </c>
    </row>
    <row r="102" spans="1:14" x14ac:dyDescent="0.25">
      <c r="A102" s="42">
        <v>100</v>
      </c>
      <c r="B102" s="43">
        <v>2002</v>
      </c>
      <c r="C102" s="43">
        <v>20</v>
      </c>
      <c r="D102" s="43" t="s">
        <v>15</v>
      </c>
      <c r="E102" s="43">
        <v>424</v>
      </c>
      <c r="F102" s="43">
        <v>0</v>
      </c>
      <c r="G102" s="43">
        <f t="shared" si="15"/>
        <v>424</v>
      </c>
      <c r="H102" s="43">
        <f t="shared" si="16"/>
        <v>466.40000000000003</v>
      </c>
      <c r="I102" s="44">
        <f t="shared" ref="I102:I108" si="26">I101</f>
        <v>24970</v>
      </c>
      <c r="J102" s="38">
        <v>0</v>
      </c>
      <c r="K102" s="39">
        <f t="shared" si="18"/>
        <v>0</v>
      </c>
      <c r="L102" s="19">
        <f t="shared" si="19"/>
        <v>0</v>
      </c>
      <c r="M102" s="20">
        <f t="shared" si="20"/>
        <v>1399200</v>
      </c>
      <c r="N102" s="40" t="s">
        <v>56</v>
      </c>
    </row>
    <row r="103" spans="1:14" x14ac:dyDescent="0.25">
      <c r="A103" s="42">
        <v>101</v>
      </c>
      <c r="B103" s="43">
        <v>2003</v>
      </c>
      <c r="C103" s="43">
        <v>20</v>
      </c>
      <c r="D103" s="43" t="s">
        <v>62</v>
      </c>
      <c r="E103" s="43">
        <v>275</v>
      </c>
      <c r="F103" s="43">
        <v>0</v>
      </c>
      <c r="G103" s="43">
        <f t="shared" si="15"/>
        <v>275</v>
      </c>
      <c r="H103" s="43">
        <f t="shared" si="16"/>
        <v>302.5</v>
      </c>
      <c r="I103" s="44">
        <f t="shared" si="26"/>
        <v>24970</v>
      </c>
      <c r="J103" s="38">
        <f t="shared" si="21"/>
        <v>6866750</v>
      </c>
      <c r="K103" s="39">
        <f t="shared" si="18"/>
        <v>7416090</v>
      </c>
      <c r="L103" s="19">
        <f t="shared" si="19"/>
        <v>15500</v>
      </c>
      <c r="M103" s="20">
        <f t="shared" si="20"/>
        <v>907500</v>
      </c>
      <c r="N103" s="40" t="s">
        <v>55</v>
      </c>
    </row>
    <row r="104" spans="1:14" x14ac:dyDescent="0.25">
      <c r="A104" s="42">
        <v>102</v>
      </c>
      <c r="B104" s="43">
        <v>2004</v>
      </c>
      <c r="C104" s="43">
        <v>20</v>
      </c>
      <c r="D104" s="43" t="s">
        <v>62</v>
      </c>
      <c r="E104" s="43">
        <v>275</v>
      </c>
      <c r="F104" s="43">
        <v>0</v>
      </c>
      <c r="G104" s="43">
        <f t="shared" si="15"/>
        <v>275</v>
      </c>
      <c r="H104" s="43">
        <f t="shared" si="16"/>
        <v>302.5</v>
      </c>
      <c r="I104" s="44">
        <f t="shared" si="26"/>
        <v>24970</v>
      </c>
      <c r="J104" s="38">
        <f t="shared" si="21"/>
        <v>6866750</v>
      </c>
      <c r="K104" s="39">
        <f t="shared" si="18"/>
        <v>7416090</v>
      </c>
      <c r="L104" s="19">
        <f t="shared" si="19"/>
        <v>15500</v>
      </c>
      <c r="M104" s="20">
        <f t="shared" si="20"/>
        <v>907500</v>
      </c>
      <c r="N104" s="40" t="s">
        <v>55</v>
      </c>
    </row>
    <row r="105" spans="1:14" x14ac:dyDescent="0.25">
      <c r="A105" s="42">
        <v>103</v>
      </c>
      <c r="B105" s="43">
        <v>2005</v>
      </c>
      <c r="C105" s="43">
        <v>20</v>
      </c>
      <c r="D105" s="43" t="s">
        <v>15</v>
      </c>
      <c r="E105" s="43">
        <v>422</v>
      </c>
      <c r="F105" s="43">
        <v>0</v>
      </c>
      <c r="G105" s="43">
        <f t="shared" si="15"/>
        <v>422</v>
      </c>
      <c r="H105" s="43">
        <f t="shared" si="16"/>
        <v>464.20000000000005</v>
      </c>
      <c r="I105" s="44">
        <f t="shared" si="26"/>
        <v>24970</v>
      </c>
      <c r="J105" s="38">
        <v>0</v>
      </c>
      <c r="K105" s="39">
        <f t="shared" si="18"/>
        <v>0</v>
      </c>
      <c r="L105" s="19">
        <f t="shared" si="19"/>
        <v>0</v>
      </c>
      <c r="M105" s="20">
        <f t="shared" si="20"/>
        <v>1392600.0000000002</v>
      </c>
      <c r="N105" s="40" t="s">
        <v>56</v>
      </c>
    </row>
    <row r="106" spans="1:14" x14ac:dyDescent="0.25">
      <c r="A106" s="42">
        <v>104</v>
      </c>
      <c r="B106" s="43">
        <v>2006</v>
      </c>
      <c r="C106" s="43">
        <v>20</v>
      </c>
      <c r="D106" s="43" t="s">
        <v>13</v>
      </c>
      <c r="E106" s="43">
        <v>536</v>
      </c>
      <c r="F106" s="43">
        <v>24</v>
      </c>
      <c r="G106" s="43">
        <f t="shared" si="15"/>
        <v>560</v>
      </c>
      <c r="H106" s="43">
        <f t="shared" si="16"/>
        <v>616</v>
      </c>
      <c r="I106" s="44">
        <f t="shared" si="26"/>
        <v>24970</v>
      </c>
      <c r="J106" s="38">
        <f t="shared" si="21"/>
        <v>13983200</v>
      </c>
      <c r="K106" s="39">
        <f t="shared" si="18"/>
        <v>15101856</v>
      </c>
      <c r="L106" s="19">
        <f t="shared" si="19"/>
        <v>31500</v>
      </c>
      <c r="M106" s="20">
        <f t="shared" si="20"/>
        <v>1848000</v>
      </c>
      <c r="N106" s="40" t="s">
        <v>55</v>
      </c>
    </row>
    <row r="107" spans="1:14" x14ac:dyDescent="0.25">
      <c r="A107" s="42">
        <v>105</v>
      </c>
      <c r="B107" s="43">
        <v>2007</v>
      </c>
      <c r="C107" s="43">
        <v>20</v>
      </c>
      <c r="D107" s="43" t="s">
        <v>15</v>
      </c>
      <c r="E107" s="43">
        <v>422</v>
      </c>
      <c r="F107" s="43">
        <v>0</v>
      </c>
      <c r="G107" s="43">
        <f t="shared" si="15"/>
        <v>422</v>
      </c>
      <c r="H107" s="43">
        <f t="shared" si="16"/>
        <v>464.20000000000005</v>
      </c>
      <c r="I107" s="44">
        <f t="shared" si="26"/>
        <v>24970</v>
      </c>
      <c r="J107" s="38">
        <v>0</v>
      </c>
      <c r="K107" s="39">
        <f t="shared" si="18"/>
        <v>0</v>
      </c>
      <c r="L107" s="19">
        <f t="shared" si="19"/>
        <v>0</v>
      </c>
      <c r="M107" s="20">
        <f t="shared" si="20"/>
        <v>1392600.0000000002</v>
      </c>
      <c r="N107" s="40" t="s">
        <v>56</v>
      </c>
    </row>
    <row r="108" spans="1:14" x14ac:dyDescent="0.25">
      <c r="A108" s="42">
        <v>106</v>
      </c>
      <c r="B108" s="43">
        <v>2008</v>
      </c>
      <c r="C108" s="43">
        <v>20</v>
      </c>
      <c r="D108" s="43" t="s">
        <v>15</v>
      </c>
      <c r="E108" s="43">
        <v>422</v>
      </c>
      <c r="F108" s="43">
        <v>0</v>
      </c>
      <c r="G108" s="43">
        <f t="shared" si="15"/>
        <v>422</v>
      </c>
      <c r="H108" s="43">
        <f t="shared" si="16"/>
        <v>464.20000000000005</v>
      </c>
      <c r="I108" s="44">
        <f t="shared" si="26"/>
        <v>24970</v>
      </c>
      <c r="J108" s="38">
        <v>0</v>
      </c>
      <c r="K108" s="39">
        <f t="shared" si="18"/>
        <v>0</v>
      </c>
      <c r="L108" s="19">
        <f t="shared" si="19"/>
        <v>0</v>
      </c>
      <c r="M108" s="20">
        <f t="shared" si="20"/>
        <v>1392600.0000000002</v>
      </c>
      <c r="N108" s="40" t="s">
        <v>56</v>
      </c>
    </row>
    <row r="109" spans="1:14" x14ac:dyDescent="0.25">
      <c r="A109" s="42">
        <v>107</v>
      </c>
      <c r="B109" s="43">
        <v>2101</v>
      </c>
      <c r="C109" s="43">
        <v>21</v>
      </c>
      <c r="D109" s="43" t="s">
        <v>13</v>
      </c>
      <c r="E109" s="43">
        <v>537</v>
      </c>
      <c r="F109" s="43">
        <v>24</v>
      </c>
      <c r="G109" s="43">
        <f t="shared" si="15"/>
        <v>561</v>
      </c>
      <c r="H109" s="43">
        <f t="shared" si="16"/>
        <v>617.1</v>
      </c>
      <c r="I109" s="44">
        <f>I108+90</f>
        <v>25060</v>
      </c>
      <c r="J109" s="38">
        <f t="shared" si="21"/>
        <v>14058660</v>
      </c>
      <c r="K109" s="39">
        <f t="shared" si="18"/>
        <v>15183353</v>
      </c>
      <c r="L109" s="19">
        <f t="shared" si="19"/>
        <v>31500</v>
      </c>
      <c r="M109" s="20">
        <f t="shared" si="20"/>
        <v>1851300</v>
      </c>
      <c r="N109" s="40" t="s">
        <v>55</v>
      </c>
    </row>
    <row r="110" spans="1:14" x14ac:dyDescent="0.25">
      <c r="A110" s="42">
        <v>108</v>
      </c>
      <c r="B110" s="43">
        <v>2105</v>
      </c>
      <c r="C110" s="43">
        <v>21</v>
      </c>
      <c r="D110" s="43" t="s">
        <v>15</v>
      </c>
      <c r="E110" s="43">
        <v>422</v>
      </c>
      <c r="F110" s="43">
        <v>0</v>
      </c>
      <c r="G110" s="43">
        <f t="shared" si="15"/>
        <v>422</v>
      </c>
      <c r="H110" s="43">
        <f t="shared" si="16"/>
        <v>464.20000000000005</v>
      </c>
      <c r="I110" s="44">
        <f>I109</f>
        <v>25060</v>
      </c>
      <c r="J110" s="38">
        <v>0</v>
      </c>
      <c r="K110" s="39">
        <f t="shared" si="18"/>
        <v>0</v>
      </c>
      <c r="L110" s="19">
        <f t="shared" si="19"/>
        <v>0</v>
      </c>
      <c r="M110" s="20">
        <f t="shared" si="20"/>
        <v>1392600.0000000002</v>
      </c>
      <c r="N110" s="40" t="s">
        <v>56</v>
      </c>
    </row>
    <row r="111" spans="1:14" x14ac:dyDescent="0.25">
      <c r="A111" s="42">
        <v>109</v>
      </c>
      <c r="B111" s="43">
        <v>2106</v>
      </c>
      <c r="C111" s="43">
        <v>21</v>
      </c>
      <c r="D111" s="43" t="s">
        <v>13</v>
      </c>
      <c r="E111" s="43">
        <v>536</v>
      </c>
      <c r="F111" s="43">
        <v>24</v>
      </c>
      <c r="G111" s="43">
        <f t="shared" si="15"/>
        <v>560</v>
      </c>
      <c r="H111" s="43">
        <f t="shared" si="16"/>
        <v>616</v>
      </c>
      <c r="I111" s="44">
        <f>I110</f>
        <v>25060</v>
      </c>
      <c r="J111" s="38">
        <f t="shared" si="21"/>
        <v>14033600</v>
      </c>
      <c r="K111" s="39">
        <f t="shared" si="18"/>
        <v>15156288</v>
      </c>
      <c r="L111" s="19">
        <f t="shared" si="19"/>
        <v>31500</v>
      </c>
      <c r="M111" s="20">
        <f t="shared" si="20"/>
        <v>1848000</v>
      </c>
      <c r="N111" s="40" t="s">
        <v>55</v>
      </c>
    </row>
    <row r="112" spans="1:14" x14ac:dyDescent="0.25">
      <c r="A112" s="42">
        <v>110</v>
      </c>
      <c r="B112" s="43">
        <v>2107</v>
      </c>
      <c r="C112" s="43">
        <v>21</v>
      </c>
      <c r="D112" s="43" t="s">
        <v>15</v>
      </c>
      <c r="E112" s="43">
        <v>422</v>
      </c>
      <c r="F112" s="43">
        <v>0</v>
      </c>
      <c r="G112" s="43">
        <f t="shared" si="15"/>
        <v>422</v>
      </c>
      <c r="H112" s="43">
        <f t="shared" si="16"/>
        <v>464.20000000000005</v>
      </c>
      <c r="I112" s="44">
        <f>I111</f>
        <v>25060</v>
      </c>
      <c r="J112" s="38">
        <v>0</v>
      </c>
      <c r="K112" s="39">
        <f t="shared" si="18"/>
        <v>0</v>
      </c>
      <c r="L112" s="19">
        <f t="shared" si="19"/>
        <v>0</v>
      </c>
      <c r="M112" s="20">
        <f t="shared" si="20"/>
        <v>1392600.0000000002</v>
      </c>
      <c r="N112" s="40" t="s">
        <v>56</v>
      </c>
    </row>
    <row r="113" spans="1:14" x14ac:dyDescent="0.25">
      <c r="A113" s="42">
        <v>111</v>
      </c>
      <c r="B113" s="43">
        <v>2108</v>
      </c>
      <c r="C113" s="43">
        <v>21</v>
      </c>
      <c r="D113" s="43" t="s">
        <v>15</v>
      </c>
      <c r="E113" s="43">
        <v>422</v>
      </c>
      <c r="F113" s="43">
        <v>0</v>
      </c>
      <c r="G113" s="43">
        <f t="shared" si="15"/>
        <v>422</v>
      </c>
      <c r="H113" s="43">
        <f t="shared" si="16"/>
        <v>464.20000000000005</v>
      </c>
      <c r="I113" s="44">
        <f>I112</f>
        <v>25060</v>
      </c>
      <c r="J113" s="38">
        <v>0</v>
      </c>
      <c r="K113" s="39">
        <f t="shared" si="18"/>
        <v>0</v>
      </c>
      <c r="L113" s="19">
        <f t="shared" si="19"/>
        <v>0</v>
      </c>
      <c r="M113" s="20">
        <f t="shared" si="20"/>
        <v>1392600.0000000002</v>
      </c>
      <c r="N113" s="40" t="s">
        <v>56</v>
      </c>
    </row>
    <row r="114" spans="1:14" x14ac:dyDescent="0.25">
      <c r="A114" s="42">
        <v>112</v>
      </c>
      <c r="B114" s="43">
        <v>2201</v>
      </c>
      <c r="C114" s="43">
        <v>22</v>
      </c>
      <c r="D114" s="43" t="s">
        <v>13</v>
      </c>
      <c r="E114" s="43">
        <v>537</v>
      </c>
      <c r="F114" s="43">
        <v>24</v>
      </c>
      <c r="G114" s="43">
        <f t="shared" si="15"/>
        <v>561</v>
      </c>
      <c r="H114" s="43">
        <f t="shared" si="16"/>
        <v>617.1</v>
      </c>
      <c r="I114" s="44">
        <f>I113+90</f>
        <v>25150</v>
      </c>
      <c r="J114" s="38">
        <f t="shared" si="21"/>
        <v>14109150</v>
      </c>
      <c r="K114" s="39">
        <f t="shared" si="18"/>
        <v>15237882</v>
      </c>
      <c r="L114" s="19">
        <f t="shared" si="19"/>
        <v>31500</v>
      </c>
      <c r="M114" s="20">
        <f t="shared" si="20"/>
        <v>1851300</v>
      </c>
      <c r="N114" s="40" t="s">
        <v>55</v>
      </c>
    </row>
    <row r="115" spans="1:14" x14ac:dyDescent="0.25">
      <c r="A115" s="42">
        <v>113</v>
      </c>
      <c r="B115" s="43">
        <v>2202</v>
      </c>
      <c r="C115" s="43">
        <v>22</v>
      </c>
      <c r="D115" s="43" t="s">
        <v>15</v>
      </c>
      <c r="E115" s="43">
        <v>391</v>
      </c>
      <c r="F115" s="43">
        <v>31</v>
      </c>
      <c r="G115" s="43">
        <f t="shared" si="15"/>
        <v>422</v>
      </c>
      <c r="H115" s="43">
        <f t="shared" si="16"/>
        <v>464.20000000000005</v>
      </c>
      <c r="I115" s="44">
        <f t="shared" ref="I115:I121" si="27">I114</f>
        <v>25150</v>
      </c>
      <c r="J115" s="38">
        <f t="shared" si="21"/>
        <v>10613300</v>
      </c>
      <c r="K115" s="39">
        <f t="shared" si="18"/>
        <v>11462364</v>
      </c>
      <c r="L115" s="19">
        <f t="shared" si="19"/>
        <v>24000</v>
      </c>
      <c r="M115" s="20">
        <f t="shared" si="20"/>
        <v>1392600.0000000002</v>
      </c>
      <c r="N115" s="40" t="s">
        <v>55</v>
      </c>
    </row>
    <row r="116" spans="1:14" x14ac:dyDescent="0.25">
      <c r="A116" s="42">
        <v>114</v>
      </c>
      <c r="B116" s="43">
        <v>2203</v>
      </c>
      <c r="C116" s="43">
        <v>22</v>
      </c>
      <c r="D116" s="43" t="s">
        <v>62</v>
      </c>
      <c r="E116" s="43">
        <v>275</v>
      </c>
      <c r="F116" s="43">
        <v>0</v>
      </c>
      <c r="G116" s="43">
        <f t="shared" si="15"/>
        <v>275</v>
      </c>
      <c r="H116" s="43">
        <f t="shared" si="16"/>
        <v>302.5</v>
      </c>
      <c r="I116" s="44">
        <f t="shared" si="27"/>
        <v>25150</v>
      </c>
      <c r="J116" s="38">
        <f t="shared" si="21"/>
        <v>6916250</v>
      </c>
      <c r="K116" s="39">
        <f t="shared" si="18"/>
        <v>7469550</v>
      </c>
      <c r="L116" s="19">
        <f t="shared" si="19"/>
        <v>15500</v>
      </c>
      <c r="M116" s="20">
        <f t="shared" si="20"/>
        <v>907500</v>
      </c>
      <c r="N116" s="40" t="s">
        <v>55</v>
      </c>
    </row>
    <row r="117" spans="1:14" x14ac:dyDescent="0.25">
      <c r="A117" s="42">
        <v>115</v>
      </c>
      <c r="B117" s="43">
        <v>2204</v>
      </c>
      <c r="C117" s="43">
        <v>22</v>
      </c>
      <c r="D117" s="43" t="s">
        <v>62</v>
      </c>
      <c r="E117" s="43">
        <v>275</v>
      </c>
      <c r="F117" s="43">
        <v>0</v>
      </c>
      <c r="G117" s="43">
        <f t="shared" si="15"/>
        <v>275</v>
      </c>
      <c r="H117" s="43">
        <f t="shared" si="16"/>
        <v>302.5</v>
      </c>
      <c r="I117" s="44">
        <f t="shared" si="27"/>
        <v>25150</v>
      </c>
      <c r="J117" s="38">
        <f t="shared" si="21"/>
        <v>6916250</v>
      </c>
      <c r="K117" s="39">
        <f t="shared" si="18"/>
        <v>7469550</v>
      </c>
      <c r="L117" s="19">
        <f t="shared" si="19"/>
        <v>15500</v>
      </c>
      <c r="M117" s="20">
        <f t="shared" si="20"/>
        <v>907500</v>
      </c>
      <c r="N117" s="40" t="s">
        <v>55</v>
      </c>
    </row>
    <row r="118" spans="1:14" x14ac:dyDescent="0.25">
      <c r="A118" s="42">
        <v>116</v>
      </c>
      <c r="B118" s="43">
        <v>2205</v>
      </c>
      <c r="C118" s="43">
        <v>22</v>
      </c>
      <c r="D118" s="43" t="s">
        <v>15</v>
      </c>
      <c r="E118" s="43">
        <v>390</v>
      </c>
      <c r="F118" s="43">
        <v>30</v>
      </c>
      <c r="G118" s="43">
        <f t="shared" si="15"/>
        <v>420</v>
      </c>
      <c r="H118" s="43">
        <f t="shared" si="16"/>
        <v>462.00000000000006</v>
      </c>
      <c r="I118" s="44">
        <f t="shared" si="27"/>
        <v>25150</v>
      </c>
      <c r="J118" s="38">
        <f t="shared" si="21"/>
        <v>10563000</v>
      </c>
      <c r="K118" s="39">
        <f t="shared" si="18"/>
        <v>11408040</v>
      </c>
      <c r="L118" s="19">
        <f t="shared" si="19"/>
        <v>24000</v>
      </c>
      <c r="M118" s="20">
        <f t="shared" si="20"/>
        <v>1386000.0000000002</v>
      </c>
      <c r="N118" s="40" t="s">
        <v>55</v>
      </c>
    </row>
    <row r="119" spans="1:14" x14ac:dyDescent="0.25">
      <c r="A119" s="42">
        <v>117</v>
      </c>
      <c r="B119" s="43">
        <v>2206</v>
      </c>
      <c r="C119" s="43">
        <v>22</v>
      </c>
      <c r="D119" s="43" t="s">
        <v>13</v>
      </c>
      <c r="E119" s="43">
        <v>536</v>
      </c>
      <c r="F119" s="43">
        <v>24</v>
      </c>
      <c r="G119" s="43">
        <f t="shared" si="15"/>
        <v>560</v>
      </c>
      <c r="H119" s="43">
        <f t="shared" si="16"/>
        <v>616</v>
      </c>
      <c r="I119" s="44">
        <f t="shared" si="27"/>
        <v>25150</v>
      </c>
      <c r="J119" s="38">
        <f t="shared" si="21"/>
        <v>14084000</v>
      </c>
      <c r="K119" s="39">
        <f t="shared" si="18"/>
        <v>15210720</v>
      </c>
      <c r="L119" s="19">
        <f t="shared" si="19"/>
        <v>31500</v>
      </c>
      <c r="M119" s="20">
        <f t="shared" si="20"/>
        <v>1848000</v>
      </c>
      <c r="N119" s="40" t="s">
        <v>55</v>
      </c>
    </row>
    <row r="120" spans="1:14" x14ac:dyDescent="0.25">
      <c r="A120" s="42">
        <v>118</v>
      </c>
      <c r="B120" s="43">
        <v>2207</v>
      </c>
      <c r="C120" s="43">
        <v>22</v>
      </c>
      <c r="D120" s="43" t="s">
        <v>15</v>
      </c>
      <c r="E120" s="43">
        <v>422</v>
      </c>
      <c r="F120" s="43">
        <v>0</v>
      </c>
      <c r="G120" s="43">
        <f t="shared" si="15"/>
        <v>422</v>
      </c>
      <c r="H120" s="43">
        <f t="shared" si="16"/>
        <v>464.20000000000005</v>
      </c>
      <c r="I120" s="44">
        <f t="shared" si="27"/>
        <v>25150</v>
      </c>
      <c r="J120" s="38">
        <v>0</v>
      </c>
      <c r="K120" s="39">
        <f t="shared" si="18"/>
        <v>0</v>
      </c>
      <c r="L120" s="19">
        <f t="shared" si="19"/>
        <v>0</v>
      </c>
      <c r="M120" s="20">
        <f t="shared" si="20"/>
        <v>1392600.0000000002</v>
      </c>
      <c r="N120" s="40" t="s">
        <v>56</v>
      </c>
    </row>
    <row r="121" spans="1:14" x14ac:dyDescent="0.25">
      <c r="A121" s="42">
        <v>119</v>
      </c>
      <c r="B121" s="43">
        <v>2208</v>
      </c>
      <c r="C121" s="43">
        <v>22</v>
      </c>
      <c r="D121" s="43" t="s">
        <v>15</v>
      </c>
      <c r="E121" s="43">
        <v>422</v>
      </c>
      <c r="F121" s="43">
        <v>0</v>
      </c>
      <c r="G121" s="43">
        <f t="shared" si="15"/>
        <v>422</v>
      </c>
      <c r="H121" s="43">
        <f t="shared" si="16"/>
        <v>464.20000000000005</v>
      </c>
      <c r="I121" s="44">
        <f t="shared" si="27"/>
        <v>25150</v>
      </c>
      <c r="J121" s="38">
        <v>0</v>
      </c>
      <c r="K121" s="39">
        <f t="shared" si="18"/>
        <v>0</v>
      </c>
      <c r="L121" s="19">
        <f t="shared" si="19"/>
        <v>0</v>
      </c>
      <c r="M121" s="20">
        <f t="shared" si="20"/>
        <v>1392600.0000000002</v>
      </c>
      <c r="N121" s="40" t="s">
        <v>56</v>
      </c>
    </row>
    <row r="122" spans="1:14" x14ac:dyDescent="0.25">
      <c r="A122" s="42">
        <v>120</v>
      </c>
      <c r="B122" s="43">
        <v>2301</v>
      </c>
      <c r="C122" s="43">
        <v>23</v>
      </c>
      <c r="D122" s="43" t="s">
        <v>13</v>
      </c>
      <c r="E122" s="43">
        <v>537</v>
      </c>
      <c r="F122" s="43">
        <v>24</v>
      </c>
      <c r="G122" s="43">
        <f t="shared" si="15"/>
        <v>561</v>
      </c>
      <c r="H122" s="43">
        <f t="shared" si="16"/>
        <v>617.1</v>
      </c>
      <c r="I122" s="44">
        <f>I121+90</f>
        <v>25240</v>
      </c>
      <c r="J122" s="38">
        <f t="shared" si="21"/>
        <v>14159640</v>
      </c>
      <c r="K122" s="39">
        <f t="shared" si="18"/>
        <v>15292411</v>
      </c>
      <c r="L122" s="19">
        <f t="shared" si="19"/>
        <v>32000</v>
      </c>
      <c r="M122" s="20">
        <f t="shared" si="20"/>
        <v>1851300</v>
      </c>
      <c r="N122" s="40" t="s">
        <v>55</v>
      </c>
    </row>
    <row r="123" spans="1:14" x14ac:dyDescent="0.25">
      <c r="A123" s="42">
        <v>121</v>
      </c>
      <c r="B123" s="43">
        <v>2302</v>
      </c>
      <c r="C123" s="43">
        <v>23</v>
      </c>
      <c r="D123" s="43" t="s">
        <v>15</v>
      </c>
      <c r="E123" s="43">
        <v>383</v>
      </c>
      <c r="F123" s="43">
        <v>0</v>
      </c>
      <c r="G123" s="43">
        <f t="shared" ref="G123:G183" si="28">E123+F123</f>
        <v>383</v>
      </c>
      <c r="H123" s="43">
        <f t="shared" ref="H123:H183" si="29">G123*1.1</f>
        <v>421.3</v>
      </c>
      <c r="I123" s="44">
        <f t="shared" ref="I123:I129" si="30">I122</f>
        <v>25240</v>
      </c>
      <c r="J123" s="38">
        <f t="shared" ref="J123:J183" si="31">G123*I123</f>
        <v>9666920</v>
      </c>
      <c r="K123" s="39">
        <f t="shared" ref="K123:K183" si="32">ROUND(J123*1.08,0)</f>
        <v>10440274</v>
      </c>
      <c r="L123" s="19">
        <f t="shared" ref="L123:L183" si="33">MROUND((K123*0.025/12),500)</f>
        <v>22000</v>
      </c>
      <c r="M123" s="20">
        <f t="shared" ref="M123:M183" si="34">H123*3000</f>
        <v>1263900</v>
      </c>
      <c r="N123" s="40" t="s">
        <v>55</v>
      </c>
    </row>
    <row r="124" spans="1:14" x14ac:dyDescent="0.25">
      <c r="A124" s="42">
        <v>122</v>
      </c>
      <c r="B124" s="43">
        <v>2303</v>
      </c>
      <c r="C124" s="43">
        <v>23</v>
      </c>
      <c r="D124" s="43" t="s">
        <v>62</v>
      </c>
      <c r="E124" s="43">
        <v>275</v>
      </c>
      <c r="F124" s="43">
        <v>0</v>
      </c>
      <c r="G124" s="43">
        <f t="shared" si="28"/>
        <v>275</v>
      </c>
      <c r="H124" s="43">
        <f t="shared" si="29"/>
        <v>302.5</v>
      </c>
      <c r="I124" s="44">
        <f t="shared" si="30"/>
        <v>25240</v>
      </c>
      <c r="J124" s="38">
        <f t="shared" si="31"/>
        <v>6941000</v>
      </c>
      <c r="K124" s="39">
        <f t="shared" si="32"/>
        <v>7496280</v>
      </c>
      <c r="L124" s="19">
        <f t="shared" si="33"/>
        <v>15500</v>
      </c>
      <c r="M124" s="20">
        <f t="shared" si="34"/>
        <v>907500</v>
      </c>
      <c r="N124" s="40" t="s">
        <v>55</v>
      </c>
    </row>
    <row r="125" spans="1:14" x14ac:dyDescent="0.25">
      <c r="A125" s="42">
        <v>123</v>
      </c>
      <c r="B125" s="43">
        <v>2304</v>
      </c>
      <c r="C125" s="43">
        <v>23</v>
      </c>
      <c r="D125" s="43" t="s">
        <v>62</v>
      </c>
      <c r="E125" s="43">
        <v>275</v>
      </c>
      <c r="F125" s="43">
        <v>0</v>
      </c>
      <c r="G125" s="43">
        <f t="shared" si="28"/>
        <v>275</v>
      </c>
      <c r="H125" s="43">
        <f t="shared" si="29"/>
        <v>302.5</v>
      </c>
      <c r="I125" s="44">
        <f t="shared" si="30"/>
        <v>25240</v>
      </c>
      <c r="J125" s="38">
        <f t="shared" si="31"/>
        <v>6941000</v>
      </c>
      <c r="K125" s="39">
        <f t="shared" si="32"/>
        <v>7496280</v>
      </c>
      <c r="L125" s="19">
        <f t="shared" si="33"/>
        <v>15500</v>
      </c>
      <c r="M125" s="20">
        <f t="shared" si="34"/>
        <v>907500</v>
      </c>
      <c r="N125" s="40" t="s">
        <v>55</v>
      </c>
    </row>
    <row r="126" spans="1:14" x14ac:dyDescent="0.25">
      <c r="A126" s="42">
        <v>124</v>
      </c>
      <c r="B126" s="43">
        <v>2305</v>
      </c>
      <c r="C126" s="43">
        <v>23</v>
      </c>
      <c r="D126" s="43" t="s">
        <v>15</v>
      </c>
      <c r="E126" s="43">
        <v>383</v>
      </c>
      <c r="F126" s="43">
        <v>0</v>
      </c>
      <c r="G126" s="43">
        <f t="shared" si="28"/>
        <v>383</v>
      </c>
      <c r="H126" s="43">
        <f t="shared" si="29"/>
        <v>421.3</v>
      </c>
      <c r="I126" s="44">
        <f t="shared" si="30"/>
        <v>25240</v>
      </c>
      <c r="J126" s="38">
        <f t="shared" si="31"/>
        <v>9666920</v>
      </c>
      <c r="K126" s="39">
        <f t="shared" si="32"/>
        <v>10440274</v>
      </c>
      <c r="L126" s="19">
        <f t="shared" si="33"/>
        <v>22000</v>
      </c>
      <c r="M126" s="20">
        <f t="shared" si="34"/>
        <v>1263900</v>
      </c>
      <c r="N126" s="40" t="s">
        <v>55</v>
      </c>
    </row>
    <row r="127" spans="1:14" x14ac:dyDescent="0.25">
      <c r="A127" s="42">
        <v>125</v>
      </c>
      <c r="B127" s="43">
        <v>2306</v>
      </c>
      <c r="C127" s="43">
        <v>23</v>
      </c>
      <c r="D127" s="43" t="s">
        <v>13</v>
      </c>
      <c r="E127" s="43">
        <v>536</v>
      </c>
      <c r="F127" s="43">
        <v>24</v>
      </c>
      <c r="G127" s="43">
        <f t="shared" si="28"/>
        <v>560</v>
      </c>
      <c r="H127" s="43">
        <f t="shared" si="29"/>
        <v>616</v>
      </c>
      <c r="I127" s="44">
        <f t="shared" si="30"/>
        <v>25240</v>
      </c>
      <c r="J127" s="38">
        <f t="shared" si="31"/>
        <v>14134400</v>
      </c>
      <c r="K127" s="39">
        <f t="shared" si="32"/>
        <v>15265152</v>
      </c>
      <c r="L127" s="19">
        <f t="shared" si="33"/>
        <v>32000</v>
      </c>
      <c r="M127" s="20">
        <f t="shared" si="34"/>
        <v>1848000</v>
      </c>
      <c r="N127" s="40" t="s">
        <v>55</v>
      </c>
    </row>
    <row r="128" spans="1:14" x14ac:dyDescent="0.25">
      <c r="A128" s="42">
        <v>126</v>
      </c>
      <c r="B128" s="43">
        <v>2307</v>
      </c>
      <c r="C128" s="43">
        <v>23</v>
      </c>
      <c r="D128" s="43" t="s">
        <v>15</v>
      </c>
      <c r="E128" s="43">
        <v>422</v>
      </c>
      <c r="F128" s="43">
        <v>0</v>
      </c>
      <c r="G128" s="43">
        <f t="shared" si="28"/>
        <v>422</v>
      </c>
      <c r="H128" s="43">
        <f t="shared" si="29"/>
        <v>464.20000000000005</v>
      </c>
      <c r="I128" s="44">
        <f t="shared" si="30"/>
        <v>25240</v>
      </c>
      <c r="J128" s="38">
        <v>0</v>
      </c>
      <c r="K128" s="39">
        <f t="shared" si="32"/>
        <v>0</v>
      </c>
      <c r="L128" s="19">
        <f t="shared" si="33"/>
        <v>0</v>
      </c>
      <c r="M128" s="20">
        <f t="shared" si="34"/>
        <v>1392600.0000000002</v>
      </c>
      <c r="N128" s="40" t="s">
        <v>56</v>
      </c>
    </row>
    <row r="129" spans="1:14" x14ac:dyDescent="0.25">
      <c r="A129" s="42">
        <v>127</v>
      </c>
      <c r="B129" s="43">
        <v>2308</v>
      </c>
      <c r="C129" s="43">
        <v>23</v>
      </c>
      <c r="D129" s="43" t="s">
        <v>15</v>
      </c>
      <c r="E129" s="43">
        <v>422</v>
      </c>
      <c r="F129" s="43">
        <v>0</v>
      </c>
      <c r="G129" s="43">
        <f t="shared" si="28"/>
        <v>422</v>
      </c>
      <c r="H129" s="43">
        <f t="shared" si="29"/>
        <v>464.20000000000005</v>
      </c>
      <c r="I129" s="44">
        <f t="shared" si="30"/>
        <v>25240</v>
      </c>
      <c r="J129" s="38">
        <f t="shared" si="31"/>
        <v>10651280</v>
      </c>
      <c r="K129" s="39">
        <f t="shared" si="32"/>
        <v>11503382</v>
      </c>
      <c r="L129" s="19">
        <f t="shared" si="33"/>
        <v>24000</v>
      </c>
      <c r="M129" s="20">
        <f t="shared" si="34"/>
        <v>1392600.0000000002</v>
      </c>
      <c r="N129" s="40" t="s">
        <v>55</v>
      </c>
    </row>
    <row r="130" spans="1:14" x14ac:dyDescent="0.25">
      <c r="A130" s="42">
        <v>128</v>
      </c>
      <c r="B130" s="43">
        <v>2401</v>
      </c>
      <c r="C130" s="43">
        <v>24</v>
      </c>
      <c r="D130" s="43" t="s">
        <v>13</v>
      </c>
      <c r="E130" s="43">
        <v>537</v>
      </c>
      <c r="F130" s="43">
        <v>24</v>
      </c>
      <c r="G130" s="43">
        <f t="shared" si="28"/>
        <v>561</v>
      </c>
      <c r="H130" s="43">
        <f t="shared" si="29"/>
        <v>617.1</v>
      </c>
      <c r="I130" s="44">
        <f>I129+90</f>
        <v>25330</v>
      </c>
      <c r="J130" s="38">
        <f t="shared" si="31"/>
        <v>14210130</v>
      </c>
      <c r="K130" s="39">
        <f t="shared" si="32"/>
        <v>15346940</v>
      </c>
      <c r="L130" s="19">
        <f t="shared" si="33"/>
        <v>32000</v>
      </c>
      <c r="M130" s="20">
        <f t="shared" si="34"/>
        <v>1851300</v>
      </c>
      <c r="N130" s="40" t="s">
        <v>55</v>
      </c>
    </row>
    <row r="131" spans="1:14" x14ac:dyDescent="0.25">
      <c r="A131" s="42">
        <v>129</v>
      </c>
      <c r="B131" s="43">
        <v>2402</v>
      </c>
      <c r="C131" s="43">
        <v>24</v>
      </c>
      <c r="D131" s="43" t="s">
        <v>15</v>
      </c>
      <c r="E131" s="43">
        <v>383</v>
      </c>
      <c r="F131" s="43">
        <v>0</v>
      </c>
      <c r="G131" s="43">
        <f t="shared" si="28"/>
        <v>383</v>
      </c>
      <c r="H131" s="43">
        <f t="shared" si="29"/>
        <v>421.3</v>
      </c>
      <c r="I131" s="44">
        <f t="shared" ref="I131:I137" si="35">I130</f>
        <v>25330</v>
      </c>
      <c r="J131" s="38">
        <f t="shared" si="31"/>
        <v>9701390</v>
      </c>
      <c r="K131" s="39">
        <f t="shared" si="32"/>
        <v>10477501</v>
      </c>
      <c r="L131" s="19">
        <f t="shared" si="33"/>
        <v>22000</v>
      </c>
      <c r="M131" s="20">
        <f t="shared" si="34"/>
        <v>1263900</v>
      </c>
      <c r="N131" s="40" t="s">
        <v>55</v>
      </c>
    </row>
    <row r="132" spans="1:14" x14ac:dyDescent="0.25">
      <c r="A132" s="42">
        <v>130</v>
      </c>
      <c r="B132" s="43">
        <v>2403</v>
      </c>
      <c r="C132" s="43">
        <v>24</v>
      </c>
      <c r="D132" s="43" t="s">
        <v>62</v>
      </c>
      <c r="E132" s="43">
        <v>275</v>
      </c>
      <c r="F132" s="43">
        <v>0</v>
      </c>
      <c r="G132" s="43">
        <f t="shared" si="28"/>
        <v>275</v>
      </c>
      <c r="H132" s="43">
        <f t="shared" si="29"/>
        <v>302.5</v>
      </c>
      <c r="I132" s="44">
        <f t="shared" si="35"/>
        <v>25330</v>
      </c>
      <c r="J132" s="38">
        <f t="shared" si="31"/>
        <v>6965750</v>
      </c>
      <c r="K132" s="39">
        <f t="shared" si="32"/>
        <v>7523010</v>
      </c>
      <c r="L132" s="19">
        <f t="shared" si="33"/>
        <v>15500</v>
      </c>
      <c r="M132" s="20">
        <f t="shared" si="34"/>
        <v>907500</v>
      </c>
      <c r="N132" s="40" t="s">
        <v>55</v>
      </c>
    </row>
    <row r="133" spans="1:14" x14ac:dyDescent="0.25">
      <c r="A133" s="42">
        <v>131</v>
      </c>
      <c r="B133" s="43">
        <v>2404</v>
      </c>
      <c r="C133" s="43">
        <v>24</v>
      </c>
      <c r="D133" s="43" t="s">
        <v>62</v>
      </c>
      <c r="E133" s="43">
        <v>275</v>
      </c>
      <c r="F133" s="43">
        <v>0</v>
      </c>
      <c r="G133" s="43">
        <f t="shared" si="28"/>
        <v>275</v>
      </c>
      <c r="H133" s="43">
        <f t="shared" si="29"/>
        <v>302.5</v>
      </c>
      <c r="I133" s="44">
        <f t="shared" si="35"/>
        <v>25330</v>
      </c>
      <c r="J133" s="38">
        <f t="shared" si="31"/>
        <v>6965750</v>
      </c>
      <c r="K133" s="39">
        <f t="shared" si="32"/>
        <v>7523010</v>
      </c>
      <c r="L133" s="19">
        <f t="shared" si="33"/>
        <v>15500</v>
      </c>
      <c r="M133" s="20">
        <f t="shared" si="34"/>
        <v>907500</v>
      </c>
      <c r="N133" s="40" t="s">
        <v>55</v>
      </c>
    </row>
    <row r="134" spans="1:14" x14ac:dyDescent="0.25">
      <c r="A134" s="42">
        <v>132</v>
      </c>
      <c r="B134" s="43">
        <v>2405</v>
      </c>
      <c r="C134" s="43">
        <v>24</v>
      </c>
      <c r="D134" s="43" t="s">
        <v>15</v>
      </c>
      <c r="E134" s="43">
        <v>383</v>
      </c>
      <c r="F134" s="43">
        <v>0</v>
      </c>
      <c r="G134" s="43">
        <f t="shared" si="28"/>
        <v>383</v>
      </c>
      <c r="H134" s="43">
        <f t="shared" si="29"/>
        <v>421.3</v>
      </c>
      <c r="I134" s="44">
        <f t="shared" si="35"/>
        <v>25330</v>
      </c>
      <c r="J134" s="38">
        <f t="shared" si="31"/>
        <v>9701390</v>
      </c>
      <c r="K134" s="39">
        <f t="shared" si="32"/>
        <v>10477501</v>
      </c>
      <c r="L134" s="19">
        <f t="shared" si="33"/>
        <v>22000</v>
      </c>
      <c r="M134" s="20">
        <f t="shared" si="34"/>
        <v>1263900</v>
      </c>
      <c r="N134" s="40" t="s">
        <v>55</v>
      </c>
    </row>
    <row r="135" spans="1:14" x14ac:dyDescent="0.25">
      <c r="A135" s="42">
        <v>133</v>
      </c>
      <c r="B135" s="43">
        <v>2406</v>
      </c>
      <c r="C135" s="43">
        <v>24</v>
      </c>
      <c r="D135" s="43" t="s">
        <v>13</v>
      </c>
      <c r="E135" s="43">
        <v>536</v>
      </c>
      <c r="F135" s="43">
        <v>24</v>
      </c>
      <c r="G135" s="43">
        <f t="shared" si="28"/>
        <v>560</v>
      </c>
      <c r="H135" s="43">
        <f t="shared" si="29"/>
        <v>616</v>
      </c>
      <c r="I135" s="44">
        <f t="shared" si="35"/>
        <v>25330</v>
      </c>
      <c r="J135" s="38">
        <f t="shared" si="31"/>
        <v>14184800</v>
      </c>
      <c r="K135" s="39">
        <f t="shared" si="32"/>
        <v>15319584</v>
      </c>
      <c r="L135" s="19">
        <f t="shared" si="33"/>
        <v>32000</v>
      </c>
      <c r="M135" s="20">
        <f t="shared" si="34"/>
        <v>1848000</v>
      </c>
      <c r="N135" s="40" t="s">
        <v>55</v>
      </c>
    </row>
    <row r="136" spans="1:14" x14ac:dyDescent="0.25">
      <c r="A136" s="42">
        <v>134</v>
      </c>
      <c r="B136" s="43">
        <v>2407</v>
      </c>
      <c r="C136" s="43">
        <v>24</v>
      </c>
      <c r="D136" s="43" t="s">
        <v>15</v>
      </c>
      <c r="E136" s="43">
        <v>422</v>
      </c>
      <c r="F136" s="43">
        <v>0</v>
      </c>
      <c r="G136" s="43">
        <f t="shared" si="28"/>
        <v>422</v>
      </c>
      <c r="H136" s="43">
        <f t="shared" si="29"/>
        <v>464.20000000000005</v>
      </c>
      <c r="I136" s="44">
        <f t="shared" si="35"/>
        <v>25330</v>
      </c>
      <c r="J136" s="38">
        <f t="shared" si="31"/>
        <v>10689260</v>
      </c>
      <c r="K136" s="39">
        <f t="shared" si="32"/>
        <v>11544401</v>
      </c>
      <c r="L136" s="19">
        <f t="shared" si="33"/>
        <v>24000</v>
      </c>
      <c r="M136" s="20">
        <f t="shared" si="34"/>
        <v>1392600.0000000002</v>
      </c>
      <c r="N136" s="40" t="s">
        <v>55</v>
      </c>
    </row>
    <row r="137" spans="1:14" x14ac:dyDescent="0.25">
      <c r="A137" s="42">
        <v>135</v>
      </c>
      <c r="B137" s="43">
        <v>2408</v>
      </c>
      <c r="C137" s="43">
        <v>24</v>
      </c>
      <c r="D137" s="43" t="s">
        <v>15</v>
      </c>
      <c r="E137" s="43">
        <v>422</v>
      </c>
      <c r="F137" s="43">
        <v>0</v>
      </c>
      <c r="G137" s="43">
        <f t="shared" si="28"/>
        <v>422</v>
      </c>
      <c r="H137" s="43">
        <f t="shared" si="29"/>
        <v>464.20000000000005</v>
      </c>
      <c r="I137" s="44">
        <f t="shared" si="35"/>
        <v>25330</v>
      </c>
      <c r="J137" s="38">
        <f t="shared" si="31"/>
        <v>10689260</v>
      </c>
      <c r="K137" s="39">
        <f t="shared" si="32"/>
        <v>11544401</v>
      </c>
      <c r="L137" s="19">
        <f t="shared" si="33"/>
        <v>24000</v>
      </c>
      <c r="M137" s="20">
        <f t="shared" si="34"/>
        <v>1392600.0000000002</v>
      </c>
      <c r="N137" s="40" t="s">
        <v>55</v>
      </c>
    </row>
    <row r="138" spans="1:14" x14ac:dyDescent="0.25">
      <c r="A138" s="42">
        <v>136</v>
      </c>
      <c r="B138" s="43">
        <v>2501</v>
      </c>
      <c r="C138" s="43">
        <v>25</v>
      </c>
      <c r="D138" s="43" t="s">
        <v>13</v>
      </c>
      <c r="E138" s="43">
        <v>537</v>
      </c>
      <c r="F138" s="43">
        <v>24</v>
      </c>
      <c r="G138" s="43">
        <f t="shared" si="28"/>
        <v>561</v>
      </c>
      <c r="H138" s="43">
        <f t="shared" si="29"/>
        <v>617.1</v>
      </c>
      <c r="I138" s="44">
        <f>I137+90</f>
        <v>25420</v>
      </c>
      <c r="J138" s="38">
        <f t="shared" si="31"/>
        <v>14260620</v>
      </c>
      <c r="K138" s="39">
        <f t="shared" si="32"/>
        <v>15401470</v>
      </c>
      <c r="L138" s="19">
        <f t="shared" si="33"/>
        <v>32000</v>
      </c>
      <c r="M138" s="20">
        <f t="shared" si="34"/>
        <v>1851300</v>
      </c>
      <c r="N138" s="40" t="s">
        <v>55</v>
      </c>
    </row>
    <row r="139" spans="1:14" x14ac:dyDescent="0.25">
      <c r="A139" s="42">
        <v>137</v>
      </c>
      <c r="B139" s="43">
        <v>2502</v>
      </c>
      <c r="C139" s="43">
        <v>25</v>
      </c>
      <c r="D139" s="43" t="s">
        <v>15</v>
      </c>
      <c r="E139" s="43">
        <v>383</v>
      </c>
      <c r="F139" s="43">
        <v>0</v>
      </c>
      <c r="G139" s="43">
        <f t="shared" si="28"/>
        <v>383</v>
      </c>
      <c r="H139" s="43">
        <f t="shared" si="29"/>
        <v>421.3</v>
      </c>
      <c r="I139" s="44">
        <f t="shared" ref="I139:I145" si="36">I138</f>
        <v>25420</v>
      </c>
      <c r="J139" s="38">
        <f t="shared" si="31"/>
        <v>9735860</v>
      </c>
      <c r="K139" s="39">
        <f t="shared" si="32"/>
        <v>10514729</v>
      </c>
      <c r="L139" s="19">
        <f t="shared" si="33"/>
        <v>22000</v>
      </c>
      <c r="M139" s="20">
        <f t="shared" si="34"/>
        <v>1263900</v>
      </c>
      <c r="N139" s="40" t="s">
        <v>55</v>
      </c>
    </row>
    <row r="140" spans="1:14" x14ac:dyDescent="0.25">
      <c r="A140" s="42">
        <v>138</v>
      </c>
      <c r="B140" s="43">
        <v>2503</v>
      </c>
      <c r="C140" s="43">
        <v>25</v>
      </c>
      <c r="D140" s="43" t="s">
        <v>62</v>
      </c>
      <c r="E140" s="43">
        <v>275</v>
      </c>
      <c r="F140" s="43">
        <v>0</v>
      </c>
      <c r="G140" s="43">
        <f t="shared" si="28"/>
        <v>275</v>
      </c>
      <c r="H140" s="43">
        <f t="shared" si="29"/>
        <v>302.5</v>
      </c>
      <c r="I140" s="44">
        <f t="shared" si="36"/>
        <v>25420</v>
      </c>
      <c r="J140" s="38">
        <f t="shared" si="31"/>
        <v>6990500</v>
      </c>
      <c r="K140" s="39">
        <f t="shared" si="32"/>
        <v>7549740</v>
      </c>
      <c r="L140" s="19">
        <f t="shared" si="33"/>
        <v>15500</v>
      </c>
      <c r="M140" s="20">
        <f t="shared" si="34"/>
        <v>907500</v>
      </c>
      <c r="N140" s="40" t="s">
        <v>55</v>
      </c>
    </row>
    <row r="141" spans="1:14" x14ac:dyDescent="0.25">
      <c r="A141" s="42">
        <v>139</v>
      </c>
      <c r="B141" s="43">
        <v>2504</v>
      </c>
      <c r="C141" s="43">
        <v>25</v>
      </c>
      <c r="D141" s="43" t="s">
        <v>62</v>
      </c>
      <c r="E141" s="43">
        <v>275</v>
      </c>
      <c r="F141" s="43">
        <v>0</v>
      </c>
      <c r="G141" s="43">
        <f t="shared" si="28"/>
        <v>275</v>
      </c>
      <c r="H141" s="43">
        <f t="shared" si="29"/>
        <v>302.5</v>
      </c>
      <c r="I141" s="44">
        <f t="shared" si="36"/>
        <v>25420</v>
      </c>
      <c r="J141" s="38">
        <f t="shared" si="31"/>
        <v>6990500</v>
      </c>
      <c r="K141" s="39">
        <f t="shared" si="32"/>
        <v>7549740</v>
      </c>
      <c r="L141" s="19">
        <f t="shared" si="33"/>
        <v>15500</v>
      </c>
      <c r="M141" s="20">
        <f t="shared" si="34"/>
        <v>907500</v>
      </c>
      <c r="N141" s="40" t="s">
        <v>55</v>
      </c>
    </row>
    <row r="142" spans="1:14" x14ac:dyDescent="0.25">
      <c r="A142" s="42">
        <v>140</v>
      </c>
      <c r="B142" s="43">
        <v>2505</v>
      </c>
      <c r="C142" s="43">
        <v>25</v>
      </c>
      <c r="D142" s="43" t="s">
        <v>15</v>
      </c>
      <c r="E142" s="43">
        <v>383</v>
      </c>
      <c r="F142" s="43">
        <v>0</v>
      </c>
      <c r="G142" s="43">
        <f t="shared" si="28"/>
        <v>383</v>
      </c>
      <c r="H142" s="43">
        <f t="shared" si="29"/>
        <v>421.3</v>
      </c>
      <c r="I142" s="44">
        <f t="shared" si="36"/>
        <v>25420</v>
      </c>
      <c r="J142" s="38">
        <f t="shared" si="31"/>
        <v>9735860</v>
      </c>
      <c r="K142" s="39">
        <f t="shared" si="32"/>
        <v>10514729</v>
      </c>
      <c r="L142" s="19">
        <f t="shared" si="33"/>
        <v>22000</v>
      </c>
      <c r="M142" s="20">
        <f t="shared" si="34"/>
        <v>1263900</v>
      </c>
      <c r="N142" s="40" t="s">
        <v>55</v>
      </c>
    </row>
    <row r="143" spans="1:14" x14ac:dyDescent="0.25">
      <c r="A143" s="42">
        <v>141</v>
      </c>
      <c r="B143" s="43">
        <v>2506</v>
      </c>
      <c r="C143" s="43">
        <v>25</v>
      </c>
      <c r="D143" s="43" t="s">
        <v>13</v>
      </c>
      <c r="E143" s="43">
        <v>536</v>
      </c>
      <c r="F143" s="43">
        <v>24</v>
      </c>
      <c r="G143" s="43">
        <f t="shared" si="28"/>
        <v>560</v>
      </c>
      <c r="H143" s="43">
        <f t="shared" si="29"/>
        <v>616</v>
      </c>
      <c r="I143" s="44">
        <f t="shared" si="36"/>
        <v>25420</v>
      </c>
      <c r="J143" s="38">
        <f t="shared" si="31"/>
        <v>14235200</v>
      </c>
      <c r="K143" s="39">
        <f t="shared" si="32"/>
        <v>15374016</v>
      </c>
      <c r="L143" s="19">
        <f t="shared" si="33"/>
        <v>32000</v>
      </c>
      <c r="M143" s="20">
        <f t="shared" si="34"/>
        <v>1848000</v>
      </c>
      <c r="N143" s="40" t="s">
        <v>55</v>
      </c>
    </row>
    <row r="144" spans="1:14" x14ac:dyDescent="0.25">
      <c r="A144" s="42">
        <v>142</v>
      </c>
      <c r="B144" s="43">
        <v>2507</v>
      </c>
      <c r="C144" s="43">
        <v>25</v>
      </c>
      <c r="D144" s="43" t="s">
        <v>15</v>
      </c>
      <c r="E144" s="43">
        <v>422</v>
      </c>
      <c r="F144" s="43">
        <v>0</v>
      </c>
      <c r="G144" s="43">
        <f t="shared" si="28"/>
        <v>422</v>
      </c>
      <c r="H144" s="43">
        <f t="shared" si="29"/>
        <v>464.20000000000005</v>
      </c>
      <c r="I144" s="44">
        <f t="shared" si="36"/>
        <v>25420</v>
      </c>
      <c r="J144" s="38">
        <f t="shared" si="31"/>
        <v>10727240</v>
      </c>
      <c r="K144" s="39">
        <f t="shared" si="32"/>
        <v>11585419</v>
      </c>
      <c r="L144" s="19">
        <f t="shared" si="33"/>
        <v>24000</v>
      </c>
      <c r="M144" s="20">
        <f t="shared" si="34"/>
        <v>1392600.0000000002</v>
      </c>
      <c r="N144" s="40" t="s">
        <v>55</v>
      </c>
    </row>
    <row r="145" spans="1:14" x14ac:dyDescent="0.25">
      <c r="A145" s="42">
        <v>143</v>
      </c>
      <c r="B145" s="43">
        <v>2508</v>
      </c>
      <c r="C145" s="43">
        <v>25</v>
      </c>
      <c r="D145" s="43" t="s">
        <v>15</v>
      </c>
      <c r="E145" s="43">
        <v>422</v>
      </c>
      <c r="F145" s="43">
        <v>0</v>
      </c>
      <c r="G145" s="43">
        <f t="shared" si="28"/>
        <v>422</v>
      </c>
      <c r="H145" s="43">
        <f t="shared" si="29"/>
        <v>464.20000000000005</v>
      </c>
      <c r="I145" s="44">
        <f t="shared" si="36"/>
        <v>25420</v>
      </c>
      <c r="J145" s="38">
        <f t="shared" si="31"/>
        <v>10727240</v>
      </c>
      <c r="K145" s="39">
        <f t="shared" si="32"/>
        <v>11585419</v>
      </c>
      <c r="L145" s="19">
        <f t="shared" si="33"/>
        <v>24000</v>
      </c>
      <c r="M145" s="20">
        <f t="shared" si="34"/>
        <v>1392600.0000000002</v>
      </c>
      <c r="N145" s="40" t="s">
        <v>55</v>
      </c>
    </row>
    <row r="146" spans="1:14" x14ac:dyDescent="0.25">
      <c r="A146" s="42">
        <v>144</v>
      </c>
      <c r="B146" s="43">
        <v>2601</v>
      </c>
      <c r="C146" s="43">
        <v>26</v>
      </c>
      <c r="D146" s="43" t="s">
        <v>13</v>
      </c>
      <c r="E146" s="43">
        <v>537</v>
      </c>
      <c r="F146" s="43">
        <v>24</v>
      </c>
      <c r="G146" s="43">
        <f t="shared" si="28"/>
        <v>561</v>
      </c>
      <c r="H146" s="43">
        <f t="shared" si="29"/>
        <v>617.1</v>
      </c>
      <c r="I146" s="44">
        <f>I145+90</f>
        <v>25510</v>
      </c>
      <c r="J146" s="38">
        <f t="shared" si="31"/>
        <v>14311110</v>
      </c>
      <c r="K146" s="39">
        <f t="shared" si="32"/>
        <v>15455999</v>
      </c>
      <c r="L146" s="19">
        <f t="shared" si="33"/>
        <v>32000</v>
      </c>
      <c r="M146" s="20">
        <f t="shared" si="34"/>
        <v>1851300</v>
      </c>
      <c r="N146" s="40" t="s">
        <v>55</v>
      </c>
    </row>
    <row r="147" spans="1:14" x14ac:dyDescent="0.25">
      <c r="A147" s="42">
        <v>145</v>
      </c>
      <c r="B147" s="43">
        <v>2602</v>
      </c>
      <c r="C147" s="43">
        <v>26</v>
      </c>
      <c r="D147" s="43" t="s">
        <v>15</v>
      </c>
      <c r="E147" s="43">
        <v>383</v>
      </c>
      <c r="F147" s="43">
        <v>0</v>
      </c>
      <c r="G147" s="43">
        <f t="shared" si="28"/>
        <v>383</v>
      </c>
      <c r="H147" s="43">
        <f t="shared" si="29"/>
        <v>421.3</v>
      </c>
      <c r="I147" s="44">
        <f t="shared" ref="I147:I153" si="37">I146</f>
        <v>25510</v>
      </c>
      <c r="J147" s="38">
        <f t="shared" si="31"/>
        <v>9770330</v>
      </c>
      <c r="K147" s="39">
        <f t="shared" si="32"/>
        <v>10551956</v>
      </c>
      <c r="L147" s="19">
        <f t="shared" si="33"/>
        <v>22000</v>
      </c>
      <c r="M147" s="20">
        <f t="shared" si="34"/>
        <v>1263900</v>
      </c>
      <c r="N147" s="40" t="s">
        <v>55</v>
      </c>
    </row>
    <row r="148" spans="1:14" x14ac:dyDescent="0.25">
      <c r="A148" s="42">
        <v>146</v>
      </c>
      <c r="B148" s="43">
        <v>2603</v>
      </c>
      <c r="C148" s="43">
        <v>26</v>
      </c>
      <c r="D148" s="43" t="s">
        <v>62</v>
      </c>
      <c r="E148" s="43">
        <v>275</v>
      </c>
      <c r="F148" s="43">
        <v>0</v>
      </c>
      <c r="G148" s="43">
        <f t="shared" si="28"/>
        <v>275</v>
      </c>
      <c r="H148" s="43">
        <f t="shared" si="29"/>
        <v>302.5</v>
      </c>
      <c r="I148" s="44">
        <f t="shared" si="37"/>
        <v>25510</v>
      </c>
      <c r="J148" s="38">
        <f t="shared" si="31"/>
        <v>7015250</v>
      </c>
      <c r="K148" s="39">
        <f t="shared" si="32"/>
        <v>7576470</v>
      </c>
      <c r="L148" s="19">
        <f t="shared" si="33"/>
        <v>16000</v>
      </c>
      <c r="M148" s="20">
        <f t="shared" si="34"/>
        <v>907500</v>
      </c>
      <c r="N148" s="40" t="s">
        <v>55</v>
      </c>
    </row>
    <row r="149" spans="1:14" x14ac:dyDescent="0.25">
      <c r="A149" s="42">
        <v>147</v>
      </c>
      <c r="B149" s="43">
        <v>2604</v>
      </c>
      <c r="C149" s="43">
        <v>26</v>
      </c>
      <c r="D149" s="43" t="s">
        <v>62</v>
      </c>
      <c r="E149" s="43">
        <v>275</v>
      </c>
      <c r="F149" s="43">
        <v>0</v>
      </c>
      <c r="G149" s="43">
        <f t="shared" si="28"/>
        <v>275</v>
      </c>
      <c r="H149" s="43">
        <f t="shared" si="29"/>
        <v>302.5</v>
      </c>
      <c r="I149" s="44">
        <f t="shared" si="37"/>
        <v>25510</v>
      </c>
      <c r="J149" s="38">
        <f t="shared" si="31"/>
        <v>7015250</v>
      </c>
      <c r="K149" s="39">
        <f t="shared" si="32"/>
        <v>7576470</v>
      </c>
      <c r="L149" s="19">
        <f t="shared" si="33"/>
        <v>16000</v>
      </c>
      <c r="M149" s="20">
        <f t="shared" si="34"/>
        <v>907500</v>
      </c>
      <c r="N149" s="40" t="s">
        <v>55</v>
      </c>
    </row>
    <row r="150" spans="1:14" x14ac:dyDescent="0.25">
      <c r="A150" s="42">
        <v>148</v>
      </c>
      <c r="B150" s="43">
        <v>2605</v>
      </c>
      <c r="C150" s="43">
        <v>26</v>
      </c>
      <c r="D150" s="43" t="s">
        <v>15</v>
      </c>
      <c r="E150" s="43">
        <v>383</v>
      </c>
      <c r="F150" s="43">
        <v>0</v>
      </c>
      <c r="G150" s="43">
        <f t="shared" si="28"/>
        <v>383</v>
      </c>
      <c r="H150" s="43">
        <f t="shared" si="29"/>
        <v>421.3</v>
      </c>
      <c r="I150" s="44">
        <f t="shared" si="37"/>
        <v>25510</v>
      </c>
      <c r="J150" s="38">
        <f t="shared" si="31"/>
        <v>9770330</v>
      </c>
      <c r="K150" s="39">
        <f t="shared" si="32"/>
        <v>10551956</v>
      </c>
      <c r="L150" s="19">
        <f t="shared" si="33"/>
        <v>22000</v>
      </c>
      <c r="M150" s="20">
        <f t="shared" si="34"/>
        <v>1263900</v>
      </c>
      <c r="N150" s="40" t="s">
        <v>55</v>
      </c>
    </row>
    <row r="151" spans="1:14" x14ac:dyDescent="0.25">
      <c r="A151" s="42">
        <v>149</v>
      </c>
      <c r="B151" s="43">
        <v>2606</v>
      </c>
      <c r="C151" s="43">
        <v>26</v>
      </c>
      <c r="D151" s="43" t="s">
        <v>13</v>
      </c>
      <c r="E151" s="43">
        <v>536</v>
      </c>
      <c r="F151" s="43">
        <v>24</v>
      </c>
      <c r="G151" s="43">
        <f t="shared" si="28"/>
        <v>560</v>
      </c>
      <c r="H151" s="43">
        <f t="shared" si="29"/>
        <v>616</v>
      </c>
      <c r="I151" s="44">
        <f t="shared" si="37"/>
        <v>25510</v>
      </c>
      <c r="J151" s="38">
        <f t="shared" si="31"/>
        <v>14285600</v>
      </c>
      <c r="K151" s="39">
        <f t="shared" si="32"/>
        <v>15428448</v>
      </c>
      <c r="L151" s="19">
        <f t="shared" si="33"/>
        <v>32000</v>
      </c>
      <c r="M151" s="20">
        <f t="shared" si="34"/>
        <v>1848000</v>
      </c>
      <c r="N151" s="40" t="s">
        <v>55</v>
      </c>
    </row>
    <row r="152" spans="1:14" x14ac:dyDescent="0.25">
      <c r="A152" s="42">
        <v>150</v>
      </c>
      <c r="B152" s="43">
        <v>2607</v>
      </c>
      <c r="C152" s="43">
        <v>26</v>
      </c>
      <c r="D152" s="43" t="s">
        <v>15</v>
      </c>
      <c r="E152" s="43">
        <v>422</v>
      </c>
      <c r="F152" s="43">
        <v>0</v>
      </c>
      <c r="G152" s="43">
        <f t="shared" si="28"/>
        <v>422</v>
      </c>
      <c r="H152" s="43">
        <f t="shared" si="29"/>
        <v>464.20000000000005</v>
      </c>
      <c r="I152" s="44">
        <f t="shared" si="37"/>
        <v>25510</v>
      </c>
      <c r="J152" s="38">
        <f t="shared" si="31"/>
        <v>10765220</v>
      </c>
      <c r="K152" s="39">
        <f t="shared" si="32"/>
        <v>11626438</v>
      </c>
      <c r="L152" s="19">
        <f t="shared" si="33"/>
        <v>24000</v>
      </c>
      <c r="M152" s="20">
        <f t="shared" si="34"/>
        <v>1392600.0000000002</v>
      </c>
      <c r="N152" s="40" t="s">
        <v>55</v>
      </c>
    </row>
    <row r="153" spans="1:14" x14ac:dyDescent="0.25">
      <c r="A153" s="42">
        <v>151</v>
      </c>
      <c r="B153" s="43">
        <v>2608</v>
      </c>
      <c r="C153" s="43">
        <v>26</v>
      </c>
      <c r="D153" s="43" t="s">
        <v>15</v>
      </c>
      <c r="E153" s="43">
        <v>422</v>
      </c>
      <c r="F153" s="43">
        <v>0</v>
      </c>
      <c r="G153" s="43">
        <f t="shared" si="28"/>
        <v>422</v>
      </c>
      <c r="H153" s="43">
        <f t="shared" si="29"/>
        <v>464.20000000000005</v>
      </c>
      <c r="I153" s="44">
        <f t="shared" si="37"/>
        <v>25510</v>
      </c>
      <c r="J153" s="38">
        <f t="shared" si="31"/>
        <v>10765220</v>
      </c>
      <c r="K153" s="39">
        <f t="shared" si="32"/>
        <v>11626438</v>
      </c>
      <c r="L153" s="19">
        <f t="shared" si="33"/>
        <v>24000</v>
      </c>
      <c r="M153" s="20">
        <f t="shared" si="34"/>
        <v>1392600.0000000002</v>
      </c>
      <c r="N153" s="40" t="s">
        <v>55</v>
      </c>
    </row>
    <row r="154" spans="1:14" x14ac:dyDescent="0.25">
      <c r="A154" s="42">
        <v>152</v>
      </c>
      <c r="B154" s="43">
        <v>2701</v>
      </c>
      <c r="C154" s="43">
        <v>27</v>
      </c>
      <c r="D154" s="43" t="s">
        <v>13</v>
      </c>
      <c r="E154" s="43">
        <v>537</v>
      </c>
      <c r="F154" s="43">
        <v>24</v>
      </c>
      <c r="G154" s="43">
        <f t="shared" si="28"/>
        <v>561</v>
      </c>
      <c r="H154" s="43">
        <f t="shared" si="29"/>
        <v>617.1</v>
      </c>
      <c r="I154" s="44">
        <f>I153+90</f>
        <v>25600</v>
      </c>
      <c r="J154" s="38">
        <f t="shared" si="31"/>
        <v>14361600</v>
      </c>
      <c r="K154" s="39">
        <f t="shared" si="32"/>
        <v>15510528</v>
      </c>
      <c r="L154" s="19">
        <f t="shared" si="33"/>
        <v>32500</v>
      </c>
      <c r="M154" s="20">
        <f t="shared" si="34"/>
        <v>1851300</v>
      </c>
      <c r="N154" s="40" t="s">
        <v>55</v>
      </c>
    </row>
    <row r="155" spans="1:14" x14ac:dyDescent="0.25">
      <c r="A155" s="42">
        <v>153</v>
      </c>
      <c r="B155" s="43">
        <v>2702</v>
      </c>
      <c r="C155" s="43">
        <v>27</v>
      </c>
      <c r="D155" s="43" t="s">
        <v>15</v>
      </c>
      <c r="E155" s="43">
        <v>383</v>
      </c>
      <c r="F155" s="43">
        <v>0</v>
      </c>
      <c r="G155" s="43">
        <f t="shared" si="28"/>
        <v>383</v>
      </c>
      <c r="H155" s="43">
        <f t="shared" si="29"/>
        <v>421.3</v>
      </c>
      <c r="I155" s="44">
        <f t="shared" ref="I155:I161" si="38">I154</f>
        <v>25600</v>
      </c>
      <c r="J155" s="38">
        <f t="shared" si="31"/>
        <v>9804800</v>
      </c>
      <c r="K155" s="39">
        <f t="shared" si="32"/>
        <v>10589184</v>
      </c>
      <c r="L155" s="19">
        <f t="shared" si="33"/>
        <v>22000</v>
      </c>
      <c r="M155" s="20">
        <f t="shared" si="34"/>
        <v>1263900</v>
      </c>
      <c r="N155" s="40" t="s">
        <v>55</v>
      </c>
    </row>
    <row r="156" spans="1:14" x14ac:dyDescent="0.25">
      <c r="A156" s="42">
        <v>154</v>
      </c>
      <c r="B156" s="43">
        <v>2703</v>
      </c>
      <c r="C156" s="43">
        <v>27</v>
      </c>
      <c r="D156" s="43" t="s">
        <v>62</v>
      </c>
      <c r="E156" s="43">
        <v>275</v>
      </c>
      <c r="F156" s="43">
        <v>0</v>
      </c>
      <c r="G156" s="43">
        <f t="shared" si="28"/>
        <v>275</v>
      </c>
      <c r="H156" s="43">
        <f t="shared" si="29"/>
        <v>302.5</v>
      </c>
      <c r="I156" s="44">
        <f t="shared" si="38"/>
        <v>25600</v>
      </c>
      <c r="J156" s="38">
        <f t="shared" si="31"/>
        <v>7040000</v>
      </c>
      <c r="K156" s="39">
        <f t="shared" si="32"/>
        <v>7603200</v>
      </c>
      <c r="L156" s="19">
        <f t="shared" si="33"/>
        <v>16000</v>
      </c>
      <c r="M156" s="20">
        <f t="shared" si="34"/>
        <v>907500</v>
      </c>
      <c r="N156" s="40" t="s">
        <v>55</v>
      </c>
    </row>
    <row r="157" spans="1:14" x14ac:dyDescent="0.25">
      <c r="A157" s="42">
        <v>155</v>
      </c>
      <c r="B157" s="43">
        <v>2704</v>
      </c>
      <c r="C157" s="43">
        <v>27</v>
      </c>
      <c r="D157" s="43" t="s">
        <v>62</v>
      </c>
      <c r="E157" s="43">
        <v>275</v>
      </c>
      <c r="F157" s="43">
        <v>0</v>
      </c>
      <c r="G157" s="43">
        <f t="shared" si="28"/>
        <v>275</v>
      </c>
      <c r="H157" s="43">
        <f t="shared" si="29"/>
        <v>302.5</v>
      </c>
      <c r="I157" s="44">
        <f t="shared" si="38"/>
        <v>25600</v>
      </c>
      <c r="J157" s="38">
        <f t="shared" si="31"/>
        <v>7040000</v>
      </c>
      <c r="K157" s="39">
        <f t="shared" si="32"/>
        <v>7603200</v>
      </c>
      <c r="L157" s="19">
        <f t="shared" si="33"/>
        <v>16000</v>
      </c>
      <c r="M157" s="20">
        <f t="shared" si="34"/>
        <v>907500</v>
      </c>
      <c r="N157" s="40" t="s">
        <v>55</v>
      </c>
    </row>
    <row r="158" spans="1:14" x14ac:dyDescent="0.25">
      <c r="A158" s="42">
        <v>156</v>
      </c>
      <c r="B158" s="43">
        <v>2705</v>
      </c>
      <c r="C158" s="43">
        <v>27</v>
      </c>
      <c r="D158" s="43" t="s">
        <v>15</v>
      </c>
      <c r="E158" s="43">
        <v>383</v>
      </c>
      <c r="F158" s="43">
        <v>0</v>
      </c>
      <c r="G158" s="43">
        <f t="shared" si="28"/>
        <v>383</v>
      </c>
      <c r="H158" s="43">
        <f t="shared" si="29"/>
        <v>421.3</v>
      </c>
      <c r="I158" s="44">
        <f t="shared" si="38"/>
        <v>25600</v>
      </c>
      <c r="J158" s="38">
        <f t="shared" si="31"/>
        <v>9804800</v>
      </c>
      <c r="K158" s="39">
        <f t="shared" si="32"/>
        <v>10589184</v>
      </c>
      <c r="L158" s="19">
        <f t="shared" si="33"/>
        <v>22000</v>
      </c>
      <c r="M158" s="20">
        <f t="shared" si="34"/>
        <v>1263900</v>
      </c>
      <c r="N158" s="40" t="s">
        <v>55</v>
      </c>
    </row>
    <row r="159" spans="1:14" x14ac:dyDescent="0.25">
      <c r="A159" s="42">
        <v>157</v>
      </c>
      <c r="B159" s="43">
        <v>2706</v>
      </c>
      <c r="C159" s="43">
        <v>27</v>
      </c>
      <c r="D159" s="43" t="s">
        <v>13</v>
      </c>
      <c r="E159" s="43">
        <v>536</v>
      </c>
      <c r="F159" s="43">
        <v>24</v>
      </c>
      <c r="G159" s="43">
        <f t="shared" si="28"/>
        <v>560</v>
      </c>
      <c r="H159" s="43">
        <f t="shared" si="29"/>
        <v>616</v>
      </c>
      <c r="I159" s="44">
        <f t="shared" si="38"/>
        <v>25600</v>
      </c>
      <c r="J159" s="38">
        <f t="shared" si="31"/>
        <v>14336000</v>
      </c>
      <c r="K159" s="39">
        <f t="shared" si="32"/>
        <v>15482880</v>
      </c>
      <c r="L159" s="19">
        <f t="shared" si="33"/>
        <v>32500</v>
      </c>
      <c r="M159" s="20">
        <f t="shared" si="34"/>
        <v>1848000</v>
      </c>
      <c r="N159" s="40" t="s">
        <v>55</v>
      </c>
    </row>
    <row r="160" spans="1:14" x14ac:dyDescent="0.25">
      <c r="A160" s="42">
        <v>158</v>
      </c>
      <c r="B160" s="43">
        <v>2707</v>
      </c>
      <c r="C160" s="43">
        <v>27</v>
      </c>
      <c r="D160" s="43" t="s">
        <v>15</v>
      </c>
      <c r="E160" s="43">
        <v>422</v>
      </c>
      <c r="F160" s="43">
        <v>0</v>
      </c>
      <c r="G160" s="43">
        <f t="shared" si="28"/>
        <v>422</v>
      </c>
      <c r="H160" s="43">
        <f t="shared" si="29"/>
        <v>464.20000000000005</v>
      </c>
      <c r="I160" s="44">
        <f t="shared" si="38"/>
        <v>25600</v>
      </c>
      <c r="J160" s="38">
        <f t="shared" si="31"/>
        <v>10803200</v>
      </c>
      <c r="K160" s="39">
        <f t="shared" si="32"/>
        <v>11667456</v>
      </c>
      <c r="L160" s="19">
        <f t="shared" si="33"/>
        <v>24500</v>
      </c>
      <c r="M160" s="20">
        <f t="shared" si="34"/>
        <v>1392600.0000000002</v>
      </c>
      <c r="N160" s="40" t="s">
        <v>55</v>
      </c>
    </row>
    <row r="161" spans="1:14" x14ac:dyDescent="0.25">
      <c r="A161" s="42">
        <v>159</v>
      </c>
      <c r="B161" s="43">
        <v>2708</v>
      </c>
      <c r="C161" s="43">
        <v>27</v>
      </c>
      <c r="D161" s="43" t="s">
        <v>15</v>
      </c>
      <c r="E161" s="43">
        <v>422</v>
      </c>
      <c r="F161" s="43">
        <v>0</v>
      </c>
      <c r="G161" s="43">
        <f t="shared" si="28"/>
        <v>422</v>
      </c>
      <c r="H161" s="43">
        <f t="shared" si="29"/>
        <v>464.20000000000005</v>
      </c>
      <c r="I161" s="44">
        <f t="shared" si="38"/>
        <v>25600</v>
      </c>
      <c r="J161" s="38">
        <f t="shared" si="31"/>
        <v>10803200</v>
      </c>
      <c r="K161" s="39">
        <f t="shared" si="32"/>
        <v>11667456</v>
      </c>
      <c r="L161" s="19">
        <f t="shared" si="33"/>
        <v>24500</v>
      </c>
      <c r="M161" s="20">
        <f t="shared" si="34"/>
        <v>1392600.0000000002</v>
      </c>
      <c r="N161" s="40" t="s">
        <v>55</v>
      </c>
    </row>
    <row r="162" spans="1:14" x14ac:dyDescent="0.25">
      <c r="A162" s="42">
        <v>160</v>
      </c>
      <c r="B162" s="43">
        <v>2801</v>
      </c>
      <c r="C162" s="43">
        <v>28</v>
      </c>
      <c r="D162" s="43" t="s">
        <v>13</v>
      </c>
      <c r="E162" s="43">
        <v>537</v>
      </c>
      <c r="F162" s="43">
        <v>24</v>
      </c>
      <c r="G162" s="43">
        <f t="shared" si="28"/>
        <v>561</v>
      </c>
      <c r="H162" s="43">
        <f t="shared" si="29"/>
        <v>617.1</v>
      </c>
      <c r="I162" s="44">
        <f>I161+90</f>
        <v>25690</v>
      </c>
      <c r="J162" s="38">
        <f t="shared" si="31"/>
        <v>14412090</v>
      </c>
      <c r="K162" s="39">
        <f t="shared" si="32"/>
        <v>15565057</v>
      </c>
      <c r="L162" s="19">
        <f t="shared" si="33"/>
        <v>32500</v>
      </c>
      <c r="M162" s="20">
        <f t="shared" si="34"/>
        <v>1851300</v>
      </c>
      <c r="N162" s="40" t="s">
        <v>55</v>
      </c>
    </row>
    <row r="163" spans="1:14" x14ac:dyDescent="0.25">
      <c r="A163" s="42">
        <v>161</v>
      </c>
      <c r="B163" s="43">
        <v>2805</v>
      </c>
      <c r="C163" s="43">
        <v>28</v>
      </c>
      <c r="D163" s="43" t="s">
        <v>15</v>
      </c>
      <c r="E163" s="43">
        <v>383</v>
      </c>
      <c r="F163" s="43">
        <v>0</v>
      </c>
      <c r="G163" s="43">
        <f t="shared" si="28"/>
        <v>383</v>
      </c>
      <c r="H163" s="43">
        <f t="shared" si="29"/>
        <v>421.3</v>
      </c>
      <c r="I163" s="44">
        <f>I162</f>
        <v>25690</v>
      </c>
      <c r="J163" s="38">
        <f t="shared" si="31"/>
        <v>9839270</v>
      </c>
      <c r="K163" s="39">
        <f t="shared" si="32"/>
        <v>10626412</v>
      </c>
      <c r="L163" s="19">
        <f t="shared" si="33"/>
        <v>22000</v>
      </c>
      <c r="M163" s="20">
        <f t="shared" si="34"/>
        <v>1263900</v>
      </c>
      <c r="N163" s="40" t="s">
        <v>55</v>
      </c>
    </row>
    <row r="164" spans="1:14" x14ac:dyDescent="0.25">
      <c r="A164" s="42">
        <v>162</v>
      </c>
      <c r="B164" s="43">
        <v>2806</v>
      </c>
      <c r="C164" s="43">
        <v>28</v>
      </c>
      <c r="D164" s="43" t="s">
        <v>13</v>
      </c>
      <c r="E164" s="43">
        <v>536</v>
      </c>
      <c r="F164" s="43">
        <v>24</v>
      </c>
      <c r="G164" s="43">
        <f t="shared" si="28"/>
        <v>560</v>
      </c>
      <c r="H164" s="43">
        <f t="shared" si="29"/>
        <v>616</v>
      </c>
      <c r="I164" s="44">
        <f>I163</f>
        <v>25690</v>
      </c>
      <c r="J164" s="38">
        <f t="shared" si="31"/>
        <v>14386400</v>
      </c>
      <c r="K164" s="39">
        <f t="shared" si="32"/>
        <v>15537312</v>
      </c>
      <c r="L164" s="19">
        <f t="shared" si="33"/>
        <v>32500</v>
      </c>
      <c r="M164" s="20">
        <f t="shared" si="34"/>
        <v>1848000</v>
      </c>
      <c r="N164" s="40" t="s">
        <v>55</v>
      </c>
    </row>
    <row r="165" spans="1:14" x14ac:dyDescent="0.25">
      <c r="A165" s="42">
        <v>163</v>
      </c>
      <c r="B165" s="43">
        <v>2807</v>
      </c>
      <c r="C165" s="43">
        <v>28</v>
      </c>
      <c r="D165" s="43" t="s">
        <v>15</v>
      </c>
      <c r="E165" s="43">
        <v>422</v>
      </c>
      <c r="F165" s="43">
        <v>0</v>
      </c>
      <c r="G165" s="43">
        <f t="shared" si="28"/>
        <v>422</v>
      </c>
      <c r="H165" s="43">
        <f t="shared" si="29"/>
        <v>464.20000000000005</v>
      </c>
      <c r="I165" s="44">
        <f>I164</f>
        <v>25690</v>
      </c>
      <c r="J165" s="38">
        <f t="shared" si="31"/>
        <v>10841180</v>
      </c>
      <c r="K165" s="39">
        <f t="shared" si="32"/>
        <v>11708474</v>
      </c>
      <c r="L165" s="19">
        <f t="shared" si="33"/>
        <v>24500</v>
      </c>
      <c r="M165" s="20">
        <f t="shared" si="34"/>
        <v>1392600.0000000002</v>
      </c>
      <c r="N165" s="40" t="s">
        <v>55</v>
      </c>
    </row>
    <row r="166" spans="1:14" x14ac:dyDescent="0.25">
      <c r="A166" s="42">
        <v>164</v>
      </c>
      <c r="B166" s="43">
        <v>2808</v>
      </c>
      <c r="C166" s="43">
        <v>28</v>
      </c>
      <c r="D166" s="43" t="s">
        <v>15</v>
      </c>
      <c r="E166" s="43">
        <v>422</v>
      </c>
      <c r="F166" s="43">
        <v>0</v>
      </c>
      <c r="G166" s="43">
        <f t="shared" si="28"/>
        <v>422</v>
      </c>
      <c r="H166" s="43">
        <f t="shared" si="29"/>
        <v>464.20000000000005</v>
      </c>
      <c r="I166" s="44">
        <f>I165</f>
        <v>25690</v>
      </c>
      <c r="J166" s="38">
        <f t="shared" si="31"/>
        <v>10841180</v>
      </c>
      <c r="K166" s="39">
        <f t="shared" si="32"/>
        <v>11708474</v>
      </c>
      <c r="L166" s="19">
        <f t="shared" si="33"/>
        <v>24500</v>
      </c>
      <c r="M166" s="20">
        <f t="shared" si="34"/>
        <v>1392600.0000000002</v>
      </c>
      <c r="N166" s="40" t="s">
        <v>55</v>
      </c>
    </row>
    <row r="167" spans="1:14" x14ac:dyDescent="0.25">
      <c r="A167" s="42">
        <v>165</v>
      </c>
      <c r="B167" s="43">
        <v>2901</v>
      </c>
      <c r="C167" s="43">
        <v>29</v>
      </c>
      <c r="D167" s="43" t="s">
        <v>13</v>
      </c>
      <c r="E167" s="43">
        <v>537</v>
      </c>
      <c r="F167" s="43">
        <v>24</v>
      </c>
      <c r="G167" s="43">
        <f t="shared" si="28"/>
        <v>561</v>
      </c>
      <c r="H167" s="43">
        <f t="shared" si="29"/>
        <v>617.1</v>
      </c>
      <c r="I167" s="44">
        <f>I166+90</f>
        <v>25780</v>
      </c>
      <c r="J167" s="38">
        <f t="shared" si="31"/>
        <v>14462580</v>
      </c>
      <c r="K167" s="39">
        <f t="shared" si="32"/>
        <v>15619586</v>
      </c>
      <c r="L167" s="19">
        <f t="shared" si="33"/>
        <v>32500</v>
      </c>
      <c r="M167" s="20">
        <f t="shared" si="34"/>
        <v>1851300</v>
      </c>
      <c r="N167" s="40" t="s">
        <v>55</v>
      </c>
    </row>
    <row r="168" spans="1:14" x14ac:dyDescent="0.25">
      <c r="A168" s="42">
        <v>166</v>
      </c>
      <c r="B168" s="43">
        <v>2902</v>
      </c>
      <c r="C168" s="43">
        <v>29</v>
      </c>
      <c r="D168" s="43" t="s">
        <v>15</v>
      </c>
      <c r="E168" s="43">
        <v>383</v>
      </c>
      <c r="F168" s="43">
        <v>0</v>
      </c>
      <c r="G168" s="43">
        <f t="shared" si="28"/>
        <v>383</v>
      </c>
      <c r="H168" s="43">
        <f t="shared" si="29"/>
        <v>421.3</v>
      </c>
      <c r="I168" s="44">
        <f t="shared" ref="I168:I174" si="39">I167</f>
        <v>25780</v>
      </c>
      <c r="J168" s="38">
        <f t="shared" si="31"/>
        <v>9873740</v>
      </c>
      <c r="K168" s="39">
        <f t="shared" si="32"/>
        <v>10663639</v>
      </c>
      <c r="L168" s="19">
        <f t="shared" si="33"/>
        <v>22000</v>
      </c>
      <c r="M168" s="20">
        <f t="shared" si="34"/>
        <v>1263900</v>
      </c>
      <c r="N168" s="40" t="s">
        <v>55</v>
      </c>
    </row>
    <row r="169" spans="1:14" x14ac:dyDescent="0.25">
      <c r="A169" s="42">
        <v>167</v>
      </c>
      <c r="B169" s="43">
        <v>2903</v>
      </c>
      <c r="C169" s="43">
        <v>29</v>
      </c>
      <c r="D169" s="43" t="s">
        <v>62</v>
      </c>
      <c r="E169" s="43">
        <v>275</v>
      </c>
      <c r="F169" s="43">
        <v>0</v>
      </c>
      <c r="G169" s="43">
        <f t="shared" si="28"/>
        <v>275</v>
      </c>
      <c r="H169" s="43">
        <f t="shared" si="29"/>
        <v>302.5</v>
      </c>
      <c r="I169" s="44">
        <f t="shared" si="39"/>
        <v>25780</v>
      </c>
      <c r="J169" s="38">
        <f t="shared" si="31"/>
        <v>7089500</v>
      </c>
      <c r="K169" s="39">
        <f t="shared" si="32"/>
        <v>7656660</v>
      </c>
      <c r="L169" s="19">
        <f t="shared" si="33"/>
        <v>16000</v>
      </c>
      <c r="M169" s="20">
        <f t="shared" si="34"/>
        <v>907500</v>
      </c>
      <c r="N169" s="40" t="s">
        <v>55</v>
      </c>
    </row>
    <row r="170" spans="1:14" x14ac:dyDescent="0.25">
      <c r="A170" s="42">
        <v>168</v>
      </c>
      <c r="B170" s="43">
        <v>2904</v>
      </c>
      <c r="C170" s="43">
        <v>29</v>
      </c>
      <c r="D170" s="43" t="s">
        <v>62</v>
      </c>
      <c r="E170" s="43">
        <v>275</v>
      </c>
      <c r="F170" s="43">
        <v>0</v>
      </c>
      <c r="G170" s="43">
        <f t="shared" si="28"/>
        <v>275</v>
      </c>
      <c r="H170" s="43">
        <f t="shared" si="29"/>
        <v>302.5</v>
      </c>
      <c r="I170" s="44">
        <f t="shared" si="39"/>
        <v>25780</v>
      </c>
      <c r="J170" s="38">
        <f t="shared" si="31"/>
        <v>7089500</v>
      </c>
      <c r="K170" s="39">
        <f t="shared" si="32"/>
        <v>7656660</v>
      </c>
      <c r="L170" s="19">
        <f t="shared" si="33"/>
        <v>16000</v>
      </c>
      <c r="M170" s="20">
        <f t="shared" si="34"/>
        <v>907500</v>
      </c>
      <c r="N170" s="40" t="s">
        <v>55</v>
      </c>
    </row>
    <row r="171" spans="1:14" x14ac:dyDescent="0.25">
      <c r="A171" s="42">
        <v>169</v>
      </c>
      <c r="B171" s="43">
        <v>2905</v>
      </c>
      <c r="C171" s="43">
        <v>29</v>
      </c>
      <c r="D171" s="43" t="s">
        <v>15</v>
      </c>
      <c r="E171" s="43">
        <v>383</v>
      </c>
      <c r="F171" s="43">
        <v>0</v>
      </c>
      <c r="G171" s="43">
        <f t="shared" si="28"/>
        <v>383</v>
      </c>
      <c r="H171" s="43">
        <f t="shared" si="29"/>
        <v>421.3</v>
      </c>
      <c r="I171" s="44">
        <f t="shared" si="39"/>
        <v>25780</v>
      </c>
      <c r="J171" s="38">
        <f t="shared" si="31"/>
        <v>9873740</v>
      </c>
      <c r="K171" s="39">
        <f t="shared" si="32"/>
        <v>10663639</v>
      </c>
      <c r="L171" s="19">
        <f t="shared" si="33"/>
        <v>22000</v>
      </c>
      <c r="M171" s="20">
        <f t="shared" si="34"/>
        <v>1263900</v>
      </c>
      <c r="N171" s="40" t="s">
        <v>55</v>
      </c>
    </row>
    <row r="172" spans="1:14" x14ac:dyDescent="0.25">
      <c r="A172" s="42">
        <v>170</v>
      </c>
      <c r="B172" s="43">
        <v>2906</v>
      </c>
      <c r="C172" s="43">
        <v>29</v>
      </c>
      <c r="D172" s="43" t="s">
        <v>13</v>
      </c>
      <c r="E172" s="43">
        <v>536</v>
      </c>
      <c r="F172" s="43">
        <v>24</v>
      </c>
      <c r="G172" s="43">
        <f t="shared" si="28"/>
        <v>560</v>
      </c>
      <c r="H172" s="43">
        <f t="shared" si="29"/>
        <v>616</v>
      </c>
      <c r="I172" s="44">
        <f t="shared" si="39"/>
        <v>25780</v>
      </c>
      <c r="J172" s="38">
        <f t="shared" si="31"/>
        <v>14436800</v>
      </c>
      <c r="K172" s="39">
        <f t="shared" si="32"/>
        <v>15591744</v>
      </c>
      <c r="L172" s="19">
        <f t="shared" si="33"/>
        <v>32500</v>
      </c>
      <c r="M172" s="20">
        <f t="shared" si="34"/>
        <v>1848000</v>
      </c>
      <c r="N172" s="40" t="s">
        <v>55</v>
      </c>
    </row>
    <row r="173" spans="1:14" x14ac:dyDescent="0.25">
      <c r="A173" s="42">
        <v>171</v>
      </c>
      <c r="B173" s="43">
        <v>2907</v>
      </c>
      <c r="C173" s="43">
        <v>29</v>
      </c>
      <c r="D173" s="43" t="s">
        <v>15</v>
      </c>
      <c r="E173" s="43">
        <v>422</v>
      </c>
      <c r="F173" s="43">
        <v>0</v>
      </c>
      <c r="G173" s="43">
        <f t="shared" si="28"/>
        <v>422</v>
      </c>
      <c r="H173" s="43">
        <f t="shared" si="29"/>
        <v>464.20000000000005</v>
      </c>
      <c r="I173" s="44">
        <f t="shared" si="39"/>
        <v>25780</v>
      </c>
      <c r="J173" s="38">
        <f t="shared" si="31"/>
        <v>10879160</v>
      </c>
      <c r="K173" s="39">
        <f t="shared" si="32"/>
        <v>11749493</v>
      </c>
      <c r="L173" s="19">
        <f t="shared" si="33"/>
        <v>24500</v>
      </c>
      <c r="M173" s="20">
        <f t="shared" si="34"/>
        <v>1392600.0000000002</v>
      </c>
      <c r="N173" s="40" t="s">
        <v>55</v>
      </c>
    </row>
    <row r="174" spans="1:14" x14ac:dyDescent="0.25">
      <c r="A174" s="42">
        <v>172</v>
      </c>
      <c r="B174" s="43">
        <v>2908</v>
      </c>
      <c r="C174" s="43">
        <v>29</v>
      </c>
      <c r="D174" s="43" t="s">
        <v>15</v>
      </c>
      <c r="E174" s="43">
        <v>422</v>
      </c>
      <c r="F174" s="43">
        <v>0</v>
      </c>
      <c r="G174" s="43">
        <f t="shared" si="28"/>
        <v>422</v>
      </c>
      <c r="H174" s="43">
        <f t="shared" si="29"/>
        <v>464.20000000000005</v>
      </c>
      <c r="I174" s="44">
        <f t="shared" si="39"/>
        <v>25780</v>
      </c>
      <c r="J174" s="38">
        <f t="shared" si="31"/>
        <v>10879160</v>
      </c>
      <c r="K174" s="39">
        <f t="shared" si="32"/>
        <v>11749493</v>
      </c>
      <c r="L174" s="19">
        <f t="shared" si="33"/>
        <v>24500</v>
      </c>
      <c r="M174" s="20">
        <f t="shared" si="34"/>
        <v>1392600.0000000002</v>
      </c>
      <c r="N174" s="40" t="s">
        <v>55</v>
      </c>
    </row>
    <row r="175" spans="1:14" x14ac:dyDescent="0.25">
      <c r="A175" s="42">
        <v>173</v>
      </c>
      <c r="B175" s="43">
        <v>3001</v>
      </c>
      <c r="C175" s="43">
        <v>30</v>
      </c>
      <c r="D175" s="43" t="s">
        <v>13</v>
      </c>
      <c r="E175" s="43">
        <v>537</v>
      </c>
      <c r="F175" s="43">
        <v>24</v>
      </c>
      <c r="G175" s="43">
        <f t="shared" si="28"/>
        <v>561</v>
      </c>
      <c r="H175" s="43">
        <f t="shared" si="29"/>
        <v>617.1</v>
      </c>
      <c r="I175" s="44">
        <f>I174+90</f>
        <v>25870</v>
      </c>
      <c r="J175" s="38">
        <f t="shared" si="31"/>
        <v>14513070</v>
      </c>
      <c r="K175" s="39">
        <f t="shared" si="32"/>
        <v>15674116</v>
      </c>
      <c r="L175" s="19">
        <f t="shared" si="33"/>
        <v>32500</v>
      </c>
      <c r="M175" s="20">
        <f t="shared" si="34"/>
        <v>1851300</v>
      </c>
      <c r="N175" s="40" t="s">
        <v>55</v>
      </c>
    </row>
    <row r="176" spans="1:14" x14ac:dyDescent="0.25">
      <c r="A176" s="42">
        <v>174</v>
      </c>
      <c r="B176" s="43">
        <v>3002</v>
      </c>
      <c r="C176" s="43">
        <v>30</v>
      </c>
      <c r="D176" s="43" t="s">
        <v>15</v>
      </c>
      <c r="E176" s="43">
        <v>383</v>
      </c>
      <c r="F176" s="43">
        <v>0</v>
      </c>
      <c r="G176" s="43">
        <f t="shared" si="28"/>
        <v>383</v>
      </c>
      <c r="H176" s="43">
        <f t="shared" si="29"/>
        <v>421.3</v>
      </c>
      <c r="I176" s="44">
        <f t="shared" ref="I176:I182" si="40">I175</f>
        <v>25870</v>
      </c>
      <c r="J176" s="38">
        <f t="shared" si="31"/>
        <v>9908210</v>
      </c>
      <c r="K176" s="39">
        <f t="shared" si="32"/>
        <v>10700867</v>
      </c>
      <c r="L176" s="19">
        <f t="shared" si="33"/>
        <v>22500</v>
      </c>
      <c r="M176" s="20">
        <f t="shared" si="34"/>
        <v>1263900</v>
      </c>
      <c r="N176" s="40" t="s">
        <v>55</v>
      </c>
    </row>
    <row r="177" spans="1:14" x14ac:dyDescent="0.25">
      <c r="A177" s="42">
        <v>175</v>
      </c>
      <c r="B177" s="43">
        <v>3003</v>
      </c>
      <c r="C177" s="43">
        <v>30</v>
      </c>
      <c r="D177" s="43" t="s">
        <v>62</v>
      </c>
      <c r="E177" s="43">
        <v>275</v>
      </c>
      <c r="F177" s="43">
        <v>0</v>
      </c>
      <c r="G177" s="43">
        <f t="shared" si="28"/>
        <v>275</v>
      </c>
      <c r="H177" s="43">
        <f t="shared" si="29"/>
        <v>302.5</v>
      </c>
      <c r="I177" s="44">
        <f t="shared" si="40"/>
        <v>25870</v>
      </c>
      <c r="J177" s="38">
        <f t="shared" si="31"/>
        <v>7114250</v>
      </c>
      <c r="K177" s="39">
        <f t="shared" si="32"/>
        <v>7683390</v>
      </c>
      <c r="L177" s="19">
        <f t="shared" si="33"/>
        <v>16000</v>
      </c>
      <c r="M177" s="20">
        <f t="shared" si="34"/>
        <v>907500</v>
      </c>
      <c r="N177" s="40" t="s">
        <v>55</v>
      </c>
    </row>
    <row r="178" spans="1:14" x14ac:dyDescent="0.25">
      <c r="A178" s="42">
        <v>176</v>
      </c>
      <c r="B178" s="43">
        <v>3004</v>
      </c>
      <c r="C178" s="43">
        <v>30</v>
      </c>
      <c r="D178" s="43" t="s">
        <v>62</v>
      </c>
      <c r="E178" s="43">
        <v>275</v>
      </c>
      <c r="F178" s="43">
        <v>0</v>
      </c>
      <c r="G178" s="43">
        <f t="shared" si="28"/>
        <v>275</v>
      </c>
      <c r="H178" s="43">
        <f t="shared" si="29"/>
        <v>302.5</v>
      </c>
      <c r="I178" s="44">
        <f t="shared" si="40"/>
        <v>25870</v>
      </c>
      <c r="J178" s="38">
        <f t="shared" si="31"/>
        <v>7114250</v>
      </c>
      <c r="K178" s="39">
        <f t="shared" si="32"/>
        <v>7683390</v>
      </c>
      <c r="L178" s="19">
        <f t="shared" si="33"/>
        <v>16000</v>
      </c>
      <c r="M178" s="20">
        <f t="shared" si="34"/>
        <v>907500</v>
      </c>
      <c r="N178" s="40" t="s">
        <v>55</v>
      </c>
    </row>
    <row r="179" spans="1:14" x14ac:dyDescent="0.25">
      <c r="A179" s="42">
        <v>177</v>
      </c>
      <c r="B179" s="43">
        <v>3005</v>
      </c>
      <c r="C179" s="43">
        <v>30</v>
      </c>
      <c r="D179" s="43" t="s">
        <v>15</v>
      </c>
      <c r="E179" s="43">
        <v>383</v>
      </c>
      <c r="F179" s="43">
        <v>0</v>
      </c>
      <c r="G179" s="43">
        <f t="shared" si="28"/>
        <v>383</v>
      </c>
      <c r="H179" s="43">
        <f t="shared" si="29"/>
        <v>421.3</v>
      </c>
      <c r="I179" s="44">
        <f t="shared" si="40"/>
        <v>25870</v>
      </c>
      <c r="J179" s="38">
        <f t="shared" si="31"/>
        <v>9908210</v>
      </c>
      <c r="K179" s="39">
        <f t="shared" si="32"/>
        <v>10700867</v>
      </c>
      <c r="L179" s="19">
        <f t="shared" si="33"/>
        <v>22500</v>
      </c>
      <c r="M179" s="20">
        <f t="shared" si="34"/>
        <v>1263900</v>
      </c>
      <c r="N179" s="40" t="s">
        <v>55</v>
      </c>
    </row>
    <row r="180" spans="1:14" x14ac:dyDescent="0.25">
      <c r="A180" s="42">
        <v>178</v>
      </c>
      <c r="B180" s="43">
        <v>3006</v>
      </c>
      <c r="C180" s="43">
        <v>30</v>
      </c>
      <c r="D180" s="43" t="s">
        <v>13</v>
      </c>
      <c r="E180" s="43">
        <v>536</v>
      </c>
      <c r="F180" s="43">
        <v>24</v>
      </c>
      <c r="G180" s="43">
        <f t="shared" si="28"/>
        <v>560</v>
      </c>
      <c r="H180" s="43">
        <f t="shared" si="29"/>
        <v>616</v>
      </c>
      <c r="I180" s="44">
        <f t="shared" si="40"/>
        <v>25870</v>
      </c>
      <c r="J180" s="38">
        <f t="shared" si="31"/>
        <v>14487200</v>
      </c>
      <c r="K180" s="39">
        <f t="shared" si="32"/>
        <v>15646176</v>
      </c>
      <c r="L180" s="19">
        <f t="shared" si="33"/>
        <v>32500</v>
      </c>
      <c r="M180" s="20">
        <f t="shared" si="34"/>
        <v>1848000</v>
      </c>
      <c r="N180" s="40" t="s">
        <v>55</v>
      </c>
    </row>
    <row r="181" spans="1:14" x14ac:dyDescent="0.25">
      <c r="A181" s="42">
        <v>179</v>
      </c>
      <c r="B181" s="43">
        <v>3007</v>
      </c>
      <c r="C181" s="43">
        <v>30</v>
      </c>
      <c r="D181" s="43" t="s">
        <v>15</v>
      </c>
      <c r="E181" s="43">
        <v>422</v>
      </c>
      <c r="F181" s="43">
        <v>0</v>
      </c>
      <c r="G181" s="43">
        <f t="shared" si="28"/>
        <v>422</v>
      </c>
      <c r="H181" s="43">
        <f t="shared" si="29"/>
        <v>464.20000000000005</v>
      </c>
      <c r="I181" s="44">
        <f t="shared" si="40"/>
        <v>25870</v>
      </c>
      <c r="J181" s="38">
        <f t="shared" si="31"/>
        <v>10917140</v>
      </c>
      <c r="K181" s="39">
        <f t="shared" si="32"/>
        <v>11790511</v>
      </c>
      <c r="L181" s="19">
        <f t="shared" si="33"/>
        <v>24500</v>
      </c>
      <c r="M181" s="20">
        <f t="shared" si="34"/>
        <v>1392600.0000000002</v>
      </c>
      <c r="N181" s="40" t="s">
        <v>55</v>
      </c>
    </row>
    <row r="182" spans="1:14" x14ac:dyDescent="0.25">
      <c r="A182" s="42">
        <v>180</v>
      </c>
      <c r="B182" s="43">
        <v>3008</v>
      </c>
      <c r="C182" s="43">
        <v>30</v>
      </c>
      <c r="D182" s="43" t="s">
        <v>15</v>
      </c>
      <c r="E182" s="43">
        <v>422</v>
      </c>
      <c r="F182" s="43">
        <v>0</v>
      </c>
      <c r="G182" s="43">
        <f t="shared" si="28"/>
        <v>422</v>
      </c>
      <c r="H182" s="43">
        <f t="shared" si="29"/>
        <v>464.20000000000005</v>
      </c>
      <c r="I182" s="44">
        <f t="shared" si="40"/>
        <v>25870</v>
      </c>
      <c r="J182" s="38">
        <f t="shared" si="31"/>
        <v>10917140</v>
      </c>
      <c r="K182" s="39">
        <f t="shared" si="32"/>
        <v>11790511</v>
      </c>
      <c r="L182" s="19">
        <f t="shared" si="33"/>
        <v>24500</v>
      </c>
      <c r="M182" s="20">
        <f t="shared" si="34"/>
        <v>1392600.0000000002</v>
      </c>
      <c r="N182" s="40" t="s">
        <v>55</v>
      </c>
    </row>
    <row r="183" spans="1:14" x14ac:dyDescent="0.25">
      <c r="A183" s="42">
        <v>181</v>
      </c>
      <c r="B183" s="43">
        <v>3101</v>
      </c>
      <c r="C183" s="43">
        <v>31</v>
      </c>
      <c r="D183" s="43" t="s">
        <v>13</v>
      </c>
      <c r="E183" s="43">
        <v>537</v>
      </c>
      <c r="F183" s="43">
        <v>24</v>
      </c>
      <c r="G183" s="43">
        <f t="shared" si="28"/>
        <v>561</v>
      </c>
      <c r="H183" s="43">
        <f t="shared" si="29"/>
        <v>617.1</v>
      </c>
      <c r="I183" s="44">
        <f>I182+90</f>
        <v>25960</v>
      </c>
      <c r="J183" s="38">
        <f t="shared" si="31"/>
        <v>14563560</v>
      </c>
      <c r="K183" s="39">
        <f t="shared" si="32"/>
        <v>15728645</v>
      </c>
      <c r="L183" s="19">
        <f t="shared" si="33"/>
        <v>33000</v>
      </c>
      <c r="M183" s="20">
        <f t="shared" si="34"/>
        <v>1851300</v>
      </c>
      <c r="N183" s="40" t="s">
        <v>55</v>
      </c>
    </row>
    <row r="184" spans="1:14" x14ac:dyDescent="0.25">
      <c r="A184" s="42">
        <v>182</v>
      </c>
      <c r="B184" s="43">
        <v>3102</v>
      </c>
      <c r="C184" s="43">
        <v>31</v>
      </c>
      <c r="D184" s="43" t="s">
        <v>15</v>
      </c>
      <c r="E184" s="43">
        <v>383</v>
      </c>
      <c r="F184" s="43">
        <v>0</v>
      </c>
      <c r="G184" s="43">
        <f t="shared" ref="G184:G233" si="41">E184+F184</f>
        <v>383</v>
      </c>
      <c r="H184" s="43">
        <f t="shared" ref="H184:H233" si="42">G184*1.1</f>
        <v>421.3</v>
      </c>
      <c r="I184" s="44">
        <f t="shared" ref="I184:I190" si="43">I183</f>
        <v>25960</v>
      </c>
      <c r="J184" s="38">
        <f t="shared" ref="J184:J233" si="44">G184*I184</f>
        <v>9942680</v>
      </c>
      <c r="K184" s="39">
        <f t="shared" ref="K184:K233" si="45">ROUND(J184*1.08,0)</f>
        <v>10738094</v>
      </c>
      <c r="L184" s="19">
        <f t="shared" ref="L184:L233" si="46">MROUND((K184*0.025/12),500)</f>
        <v>22500</v>
      </c>
      <c r="M184" s="20">
        <f t="shared" ref="M184:M233" si="47">H184*3000</f>
        <v>1263900</v>
      </c>
      <c r="N184" s="40" t="s">
        <v>55</v>
      </c>
    </row>
    <row r="185" spans="1:14" x14ac:dyDescent="0.25">
      <c r="A185" s="42">
        <v>183</v>
      </c>
      <c r="B185" s="43">
        <v>3103</v>
      </c>
      <c r="C185" s="43">
        <v>31</v>
      </c>
      <c r="D185" s="43" t="s">
        <v>62</v>
      </c>
      <c r="E185" s="43">
        <v>275</v>
      </c>
      <c r="F185" s="43">
        <v>0</v>
      </c>
      <c r="G185" s="43">
        <f t="shared" si="41"/>
        <v>275</v>
      </c>
      <c r="H185" s="43">
        <f t="shared" si="42"/>
        <v>302.5</v>
      </c>
      <c r="I185" s="44">
        <f t="shared" si="43"/>
        <v>25960</v>
      </c>
      <c r="J185" s="38">
        <f t="shared" si="44"/>
        <v>7139000</v>
      </c>
      <c r="K185" s="39">
        <f t="shared" si="45"/>
        <v>7710120</v>
      </c>
      <c r="L185" s="19">
        <f t="shared" si="46"/>
        <v>16000</v>
      </c>
      <c r="M185" s="20">
        <f t="shared" si="47"/>
        <v>907500</v>
      </c>
      <c r="N185" s="40" t="s">
        <v>55</v>
      </c>
    </row>
    <row r="186" spans="1:14" x14ac:dyDescent="0.25">
      <c r="A186" s="42">
        <v>184</v>
      </c>
      <c r="B186" s="43">
        <v>3104</v>
      </c>
      <c r="C186" s="43">
        <v>31</v>
      </c>
      <c r="D186" s="43" t="s">
        <v>62</v>
      </c>
      <c r="E186" s="43">
        <v>275</v>
      </c>
      <c r="F186" s="43">
        <v>0</v>
      </c>
      <c r="G186" s="43">
        <f t="shared" si="41"/>
        <v>275</v>
      </c>
      <c r="H186" s="43">
        <f t="shared" si="42"/>
        <v>302.5</v>
      </c>
      <c r="I186" s="44">
        <f t="shared" si="43"/>
        <v>25960</v>
      </c>
      <c r="J186" s="38">
        <f t="shared" si="44"/>
        <v>7139000</v>
      </c>
      <c r="K186" s="39">
        <f t="shared" si="45"/>
        <v>7710120</v>
      </c>
      <c r="L186" s="19">
        <f t="shared" si="46"/>
        <v>16000</v>
      </c>
      <c r="M186" s="20">
        <f t="shared" si="47"/>
        <v>907500</v>
      </c>
      <c r="N186" s="40" t="s">
        <v>55</v>
      </c>
    </row>
    <row r="187" spans="1:14" x14ac:dyDescent="0.25">
      <c r="A187" s="42">
        <v>185</v>
      </c>
      <c r="B187" s="43">
        <v>3105</v>
      </c>
      <c r="C187" s="43">
        <v>31</v>
      </c>
      <c r="D187" s="43" t="s">
        <v>15</v>
      </c>
      <c r="E187" s="43">
        <v>383</v>
      </c>
      <c r="F187" s="43">
        <v>0</v>
      </c>
      <c r="G187" s="43">
        <f t="shared" si="41"/>
        <v>383</v>
      </c>
      <c r="H187" s="43">
        <f t="shared" si="42"/>
        <v>421.3</v>
      </c>
      <c r="I187" s="44">
        <f t="shared" si="43"/>
        <v>25960</v>
      </c>
      <c r="J187" s="38">
        <f t="shared" si="44"/>
        <v>9942680</v>
      </c>
      <c r="K187" s="39">
        <f t="shared" si="45"/>
        <v>10738094</v>
      </c>
      <c r="L187" s="19">
        <f t="shared" si="46"/>
        <v>22500</v>
      </c>
      <c r="M187" s="20">
        <f t="shared" si="47"/>
        <v>1263900</v>
      </c>
      <c r="N187" s="40" t="s">
        <v>55</v>
      </c>
    </row>
    <row r="188" spans="1:14" x14ac:dyDescent="0.25">
      <c r="A188" s="42">
        <v>186</v>
      </c>
      <c r="B188" s="43">
        <v>3106</v>
      </c>
      <c r="C188" s="43">
        <v>31</v>
      </c>
      <c r="D188" s="43" t="s">
        <v>13</v>
      </c>
      <c r="E188" s="43">
        <v>536</v>
      </c>
      <c r="F188" s="43">
        <v>24</v>
      </c>
      <c r="G188" s="43">
        <f t="shared" si="41"/>
        <v>560</v>
      </c>
      <c r="H188" s="43">
        <f t="shared" si="42"/>
        <v>616</v>
      </c>
      <c r="I188" s="44">
        <f t="shared" si="43"/>
        <v>25960</v>
      </c>
      <c r="J188" s="38">
        <f t="shared" si="44"/>
        <v>14537600</v>
      </c>
      <c r="K188" s="39">
        <f t="shared" si="45"/>
        <v>15700608</v>
      </c>
      <c r="L188" s="19">
        <f t="shared" si="46"/>
        <v>32500</v>
      </c>
      <c r="M188" s="20">
        <f t="shared" si="47"/>
        <v>1848000</v>
      </c>
      <c r="N188" s="40" t="s">
        <v>55</v>
      </c>
    </row>
    <row r="189" spans="1:14" x14ac:dyDescent="0.25">
      <c r="A189" s="42">
        <v>187</v>
      </c>
      <c r="B189" s="43">
        <v>3107</v>
      </c>
      <c r="C189" s="43">
        <v>31</v>
      </c>
      <c r="D189" s="43" t="s">
        <v>15</v>
      </c>
      <c r="E189" s="43">
        <v>422</v>
      </c>
      <c r="F189" s="43">
        <v>0</v>
      </c>
      <c r="G189" s="43">
        <f t="shared" si="41"/>
        <v>422</v>
      </c>
      <c r="H189" s="43">
        <f t="shared" si="42"/>
        <v>464.20000000000005</v>
      </c>
      <c r="I189" s="44">
        <f t="shared" si="43"/>
        <v>25960</v>
      </c>
      <c r="J189" s="38">
        <f t="shared" si="44"/>
        <v>10955120</v>
      </c>
      <c r="K189" s="39">
        <f t="shared" si="45"/>
        <v>11831530</v>
      </c>
      <c r="L189" s="19">
        <f t="shared" si="46"/>
        <v>24500</v>
      </c>
      <c r="M189" s="20">
        <f t="shared" si="47"/>
        <v>1392600.0000000002</v>
      </c>
      <c r="N189" s="40" t="s">
        <v>55</v>
      </c>
    </row>
    <row r="190" spans="1:14" x14ac:dyDescent="0.25">
      <c r="A190" s="42">
        <v>188</v>
      </c>
      <c r="B190" s="43">
        <v>3108</v>
      </c>
      <c r="C190" s="43">
        <v>31</v>
      </c>
      <c r="D190" s="43" t="s">
        <v>15</v>
      </c>
      <c r="E190" s="43">
        <v>422</v>
      </c>
      <c r="F190" s="43">
        <v>0</v>
      </c>
      <c r="G190" s="43">
        <f t="shared" si="41"/>
        <v>422</v>
      </c>
      <c r="H190" s="43">
        <f t="shared" si="42"/>
        <v>464.20000000000005</v>
      </c>
      <c r="I190" s="44">
        <f t="shared" si="43"/>
        <v>25960</v>
      </c>
      <c r="J190" s="38">
        <f t="shared" si="44"/>
        <v>10955120</v>
      </c>
      <c r="K190" s="39">
        <f t="shared" si="45"/>
        <v>11831530</v>
      </c>
      <c r="L190" s="19">
        <f t="shared" si="46"/>
        <v>24500</v>
      </c>
      <c r="M190" s="20">
        <f t="shared" si="47"/>
        <v>1392600.0000000002</v>
      </c>
      <c r="N190" s="40" t="s">
        <v>55</v>
      </c>
    </row>
    <row r="191" spans="1:14" x14ac:dyDescent="0.25">
      <c r="A191" s="42">
        <v>189</v>
      </c>
      <c r="B191" s="43">
        <v>3201</v>
      </c>
      <c r="C191" s="43">
        <v>32</v>
      </c>
      <c r="D191" s="43" t="s">
        <v>13</v>
      </c>
      <c r="E191" s="43">
        <v>537</v>
      </c>
      <c r="F191" s="43">
        <v>24</v>
      </c>
      <c r="G191" s="43">
        <f t="shared" si="41"/>
        <v>561</v>
      </c>
      <c r="H191" s="43">
        <f t="shared" si="42"/>
        <v>617.1</v>
      </c>
      <c r="I191" s="44">
        <f>I190+90</f>
        <v>26050</v>
      </c>
      <c r="J191" s="38">
        <f t="shared" si="44"/>
        <v>14614050</v>
      </c>
      <c r="K191" s="39">
        <f t="shared" si="45"/>
        <v>15783174</v>
      </c>
      <c r="L191" s="19">
        <f t="shared" si="46"/>
        <v>33000</v>
      </c>
      <c r="M191" s="20">
        <f t="shared" si="47"/>
        <v>1851300</v>
      </c>
      <c r="N191" s="40" t="s">
        <v>55</v>
      </c>
    </row>
    <row r="192" spans="1:14" x14ac:dyDescent="0.25">
      <c r="A192" s="42">
        <v>190</v>
      </c>
      <c r="B192" s="43">
        <v>3202</v>
      </c>
      <c r="C192" s="43">
        <v>32</v>
      </c>
      <c r="D192" s="43" t="s">
        <v>15</v>
      </c>
      <c r="E192" s="43">
        <v>383</v>
      </c>
      <c r="F192" s="43">
        <v>0</v>
      </c>
      <c r="G192" s="43">
        <f t="shared" si="41"/>
        <v>383</v>
      </c>
      <c r="H192" s="43">
        <f t="shared" si="42"/>
        <v>421.3</v>
      </c>
      <c r="I192" s="44">
        <f t="shared" ref="I192:I198" si="48">I191</f>
        <v>26050</v>
      </c>
      <c r="J192" s="38">
        <f t="shared" si="44"/>
        <v>9977150</v>
      </c>
      <c r="K192" s="39">
        <f t="shared" si="45"/>
        <v>10775322</v>
      </c>
      <c r="L192" s="19">
        <f t="shared" si="46"/>
        <v>22500</v>
      </c>
      <c r="M192" s="20">
        <f t="shared" si="47"/>
        <v>1263900</v>
      </c>
      <c r="N192" s="40" t="s">
        <v>55</v>
      </c>
    </row>
    <row r="193" spans="1:14" x14ac:dyDescent="0.25">
      <c r="A193" s="42">
        <v>191</v>
      </c>
      <c r="B193" s="43">
        <v>3203</v>
      </c>
      <c r="C193" s="43">
        <v>32</v>
      </c>
      <c r="D193" s="43" t="s">
        <v>62</v>
      </c>
      <c r="E193" s="43">
        <v>275</v>
      </c>
      <c r="F193" s="43">
        <v>0</v>
      </c>
      <c r="G193" s="43">
        <f t="shared" si="41"/>
        <v>275</v>
      </c>
      <c r="H193" s="43">
        <f t="shared" si="42"/>
        <v>302.5</v>
      </c>
      <c r="I193" s="44">
        <f t="shared" si="48"/>
        <v>26050</v>
      </c>
      <c r="J193" s="38">
        <f t="shared" si="44"/>
        <v>7163750</v>
      </c>
      <c r="K193" s="39">
        <f t="shared" si="45"/>
        <v>7736850</v>
      </c>
      <c r="L193" s="19">
        <f t="shared" si="46"/>
        <v>16000</v>
      </c>
      <c r="M193" s="20">
        <f t="shared" si="47"/>
        <v>907500</v>
      </c>
      <c r="N193" s="40" t="s">
        <v>55</v>
      </c>
    </row>
    <row r="194" spans="1:14" x14ac:dyDescent="0.25">
      <c r="A194" s="42">
        <v>192</v>
      </c>
      <c r="B194" s="43">
        <v>3204</v>
      </c>
      <c r="C194" s="43">
        <v>32</v>
      </c>
      <c r="D194" s="43" t="s">
        <v>62</v>
      </c>
      <c r="E194" s="43">
        <v>275</v>
      </c>
      <c r="F194" s="43">
        <v>0</v>
      </c>
      <c r="G194" s="43">
        <f t="shared" si="41"/>
        <v>275</v>
      </c>
      <c r="H194" s="43">
        <f t="shared" si="42"/>
        <v>302.5</v>
      </c>
      <c r="I194" s="44">
        <f t="shared" si="48"/>
        <v>26050</v>
      </c>
      <c r="J194" s="38">
        <f t="shared" si="44"/>
        <v>7163750</v>
      </c>
      <c r="K194" s="39">
        <f t="shared" si="45"/>
        <v>7736850</v>
      </c>
      <c r="L194" s="19">
        <f t="shared" si="46"/>
        <v>16000</v>
      </c>
      <c r="M194" s="20">
        <f t="shared" si="47"/>
        <v>907500</v>
      </c>
      <c r="N194" s="40" t="s">
        <v>55</v>
      </c>
    </row>
    <row r="195" spans="1:14" x14ac:dyDescent="0.25">
      <c r="A195" s="42">
        <v>193</v>
      </c>
      <c r="B195" s="43">
        <v>3205</v>
      </c>
      <c r="C195" s="43">
        <v>32</v>
      </c>
      <c r="D195" s="43" t="s">
        <v>15</v>
      </c>
      <c r="E195" s="43">
        <v>383</v>
      </c>
      <c r="F195" s="43">
        <v>0</v>
      </c>
      <c r="G195" s="43">
        <f t="shared" si="41"/>
        <v>383</v>
      </c>
      <c r="H195" s="43">
        <f t="shared" si="42"/>
        <v>421.3</v>
      </c>
      <c r="I195" s="44">
        <f t="shared" si="48"/>
        <v>26050</v>
      </c>
      <c r="J195" s="38">
        <f t="shared" si="44"/>
        <v>9977150</v>
      </c>
      <c r="K195" s="39">
        <f t="shared" si="45"/>
        <v>10775322</v>
      </c>
      <c r="L195" s="19">
        <f t="shared" si="46"/>
        <v>22500</v>
      </c>
      <c r="M195" s="20">
        <f t="shared" si="47"/>
        <v>1263900</v>
      </c>
      <c r="N195" s="40" t="s">
        <v>55</v>
      </c>
    </row>
    <row r="196" spans="1:14" x14ac:dyDescent="0.25">
      <c r="A196" s="42">
        <v>194</v>
      </c>
      <c r="B196" s="43">
        <v>3206</v>
      </c>
      <c r="C196" s="43">
        <v>32</v>
      </c>
      <c r="D196" s="43" t="s">
        <v>13</v>
      </c>
      <c r="E196" s="43">
        <v>536</v>
      </c>
      <c r="F196" s="43">
        <v>24</v>
      </c>
      <c r="G196" s="43">
        <f t="shared" si="41"/>
        <v>560</v>
      </c>
      <c r="H196" s="43">
        <f t="shared" si="42"/>
        <v>616</v>
      </c>
      <c r="I196" s="44">
        <f t="shared" si="48"/>
        <v>26050</v>
      </c>
      <c r="J196" s="38">
        <f t="shared" si="44"/>
        <v>14588000</v>
      </c>
      <c r="K196" s="39">
        <f t="shared" si="45"/>
        <v>15755040</v>
      </c>
      <c r="L196" s="19">
        <f t="shared" si="46"/>
        <v>33000</v>
      </c>
      <c r="M196" s="20">
        <f t="shared" si="47"/>
        <v>1848000</v>
      </c>
      <c r="N196" s="40" t="s">
        <v>55</v>
      </c>
    </row>
    <row r="197" spans="1:14" x14ac:dyDescent="0.25">
      <c r="A197" s="42">
        <v>195</v>
      </c>
      <c r="B197" s="43">
        <v>3207</v>
      </c>
      <c r="C197" s="43">
        <v>32</v>
      </c>
      <c r="D197" s="43" t="s">
        <v>15</v>
      </c>
      <c r="E197" s="43">
        <v>422</v>
      </c>
      <c r="F197" s="43">
        <v>0</v>
      </c>
      <c r="G197" s="43">
        <f t="shared" si="41"/>
        <v>422</v>
      </c>
      <c r="H197" s="43">
        <f t="shared" si="42"/>
        <v>464.20000000000005</v>
      </c>
      <c r="I197" s="44">
        <f t="shared" si="48"/>
        <v>26050</v>
      </c>
      <c r="J197" s="38">
        <f t="shared" si="44"/>
        <v>10993100</v>
      </c>
      <c r="K197" s="39">
        <f t="shared" si="45"/>
        <v>11872548</v>
      </c>
      <c r="L197" s="19">
        <f t="shared" si="46"/>
        <v>24500</v>
      </c>
      <c r="M197" s="20">
        <f t="shared" si="47"/>
        <v>1392600.0000000002</v>
      </c>
      <c r="N197" s="40" t="s">
        <v>55</v>
      </c>
    </row>
    <row r="198" spans="1:14" x14ac:dyDescent="0.25">
      <c r="A198" s="42">
        <v>196</v>
      </c>
      <c r="B198" s="43">
        <v>3208</v>
      </c>
      <c r="C198" s="43">
        <v>32</v>
      </c>
      <c r="D198" s="43" t="s">
        <v>15</v>
      </c>
      <c r="E198" s="43">
        <v>422</v>
      </c>
      <c r="F198" s="43">
        <v>0</v>
      </c>
      <c r="G198" s="43">
        <f t="shared" si="41"/>
        <v>422</v>
      </c>
      <c r="H198" s="43">
        <f t="shared" si="42"/>
        <v>464.20000000000005</v>
      </c>
      <c r="I198" s="44">
        <f t="shared" si="48"/>
        <v>26050</v>
      </c>
      <c r="J198" s="38">
        <f t="shared" si="44"/>
        <v>10993100</v>
      </c>
      <c r="K198" s="39">
        <f t="shared" si="45"/>
        <v>11872548</v>
      </c>
      <c r="L198" s="19">
        <f t="shared" si="46"/>
        <v>24500</v>
      </c>
      <c r="M198" s="20">
        <f t="shared" si="47"/>
        <v>1392600.0000000002</v>
      </c>
      <c r="N198" s="40" t="s">
        <v>55</v>
      </c>
    </row>
    <row r="199" spans="1:14" x14ac:dyDescent="0.25">
      <c r="A199" s="42">
        <v>197</v>
      </c>
      <c r="B199" s="43">
        <v>3301</v>
      </c>
      <c r="C199" s="43">
        <v>33</v>
      </c>
      <c r="D199" s="43" t="s">
        <v>13</v>
      </c>
      <c r="E199" s="43">
        <v>537</v>
      </c>
      <c r="F199" s="43">
        <v>24</v>
      </c>
      <c r="G199" s="43">
        <f t="shared" si="41"/>
        <v>561</v>
      </c>
      <c r="H199" s="43">
        <f t="shared" si="42"/>
        <v>617.1</v>
      </c>
      <c r="I199" s="44">
        <f>I198+90</f>
        <v>26140</v>
      </c>
      <c r="J199" s="38">
        <f t="shared" si="44"/>
        <v>14664540</v>
      </c>
      <c r="K199" s="39">
        <f t="shared" si="45"/>
        <v>15837703</v>
      </c>
      <c r="L199" s="19">
        <f t="shared" si="46"/>
        <v>33000</v>
      </c>
      <c r="M199" s="20">
        <f t="shared" si="47"/>
        <v>1851300</v>
      </c>
      <c r="N199" s="40" t="s">
        <v>55</v>
      </c>
    </row>
    <row r="200" spans="1:14" x14ac:dyDescent="0.25">
      <c r="A200" s="42">
        <v>198</v>
      </c>
      <c r="B200" s="43">
        <v>3302</v>
      </c>
      <c r="C200" s="43">
        <v>33</v>
      </c>
      <c r="D200" s="43" t="s">
        <v>15</v>
      </c>
      <c r="E200" s="43">
        <v>383</v>
      </c>
      <c r="F200" s="43">
        <v>0</v>
      </c>
      <c r="G200" s="43">
        <f t="shared" si="41"/>
        <v>383</v>
      </c>
      <c r="H200" s="43">
        <f t="shared" si="42"/>
        <v>421.3</v>
      </c>
      <c r="I200" s="44">
        <f t="shared" ref="I200:I206" si="49">I199</f>
        <v>26140</v>
      </c>
      <c r="J200" s="38">
        <f t="shared" si="44"/>
        <v>10011620</v>
      </c>
      <c r="K200" s="39">
        <f t="shared" si="45"/>
        <v>10812550</v>
      </c>
      <c r="L200" s="19">
        <f t="shared" si="46"/>
        <v>22500</v>
      </c>
      <c r="M200" s="20">
        <f t="shared" si="47"/>
        <v>1263900</v>
      </c>
      <c r="N200" s="40" t="s">
        <v>55</v>
      </c>
    </row>
    <row r="201" spans="1:14" x14ac:dyDescent="0.25">
      <c r="A201" s="42">
        <v>199</v>
      </c>
      <c r="B201" s="43">
        <v>3303</v>
      </c>
      <c r="C201" s="43">
        <v>33</v>
      </c>
      <c r="D201" s="43" t="s">
        <v>62</v>
      </c>
      <c r="E201" s="43">
        <v>275</v>
      </c>
      <c r="F201" s="43">
        <v>0</v>
      </c>
      <c r="G201" s="43">
        <f t="shared" si="41"/>
        <v>275</v>
      </c>
      <c r="H201" s="43">
        <f t="shared" si="42"/>
        <v>302.5</v>
      </c>
      <c r="I201" s="44">
        <f t="shared" si="49"/>
        <v>26140</v>
      </c>
      <c r="J201" s="38">
        <f t="shared" si="44"/>
        <v>7188500</v>
      </c>
      <c r="K201" s="39">
        <f t="shared" si="45"/>
        <v>7763580</v>
      </c>
      <c r="L201" s="19">
        <f t="shared" si="46"/>
        <v>16000</v>
      </c>
      <c r="M201" s="20">
        <f t="shared" si="47"/>
        <v>907500</v>
      </c>
      <c r="N201" s="40" t="s">
        <v>55</v>
      </c>
    </row>
    <row r="202" spans="1:14" x14ac:dyDescent="0.25">
      <c r="A202" s="42">
        <v>200</v>
      </c>
      <c r="B202" s="43">
        <v>3304</v>
      </c>
      <c r="C202" s="43">
        <v>33</v>
      </c>
      <c r="D202" s="43" t="s">
        <v>62</v>
      </c>
      <c r="E202" s="43">
        <v>275</v>
      </c>
      <c r="F202" s="43">
        <v>0</v>
      </c>
      <c r="G202" s="43">
        <f t="shared" si="41"/>
        <v>275</v>
      </c>
      <c r="H202" s="43">
        <f t="shared" si="42"/>
        <v>302.5</v>
      </c>
      <c r="I202" s="44">
        <f t="shared" si="49"/>
        <v>26140</v>
      </c>
      <c r="J202" s="38">
        <f t="shared" si="44"/>
        <v>7188500</v>
      </c>
      <c r="K202" s="39">
        <f t="shared" si="45"/>
        <v>7763580</v>
      </c>
      <c r="L202" s="19">
        <f t="shared" si="46"/>
        <v>16000</v>
      </c>
      <c r="M202" s="20">
        <f t="shared" si="47"/>
        <v>907500</v>
      </c>
      <c r="N202" s="40" t="s">
        <v>55</v>
      </c>
    </row>
    <row r="203" spans="1:14" x14ac:dyDescent="0.25">
      <c r="A203" s="42">
        <v>201</v>
      </c>
      <c r="B203" s="43">
        <v>3305</v>
      </c>
      <c r="C203" s="43">
        <v>33</v>
      </c>
      <c r="D203" s="43" t="s">
        <v>15</v>
      </c>
      <c r="E203" s="43">
        <v>383</v>
      </c>
      <c r="F203" s="43">
        <v>0</v>
      </c>
      <c r="G203" s="43">
        <f t="shared" si="41"/>
        <v>383</v>
      </c>
      <c r="H203" s="43">
        <f t="shared" si="42"/>
        <v>421.3</v>
      </c>
      <c r="I203" s="44">
        <f t="shared" si="49"/>
        <v>26140</v>
      </c>
      <c r="J203" s="38">
        <f t="shared" si="44"/>
        <v>10011620</v>
      </c>
      <c r="K203" s="39">
        <f t="shared" si="45"/>
        <v>10812550</v>
      </c>
      <c r="L203" s="19">
        <f t="shared" si="46"/>
        <v>22500</v>
      </c>
      <c r="M203" s="20">
        <f t="shared" si="47"/>
        <v>1263900</v>
      </c>
      <c r="N203" s="40" t="s">
        <v>55</v>
      </c>
    </row>
    <row r="204" spans="1:14" x14ac:dyDescent="0.25">
      <c r="A204" s="42">
        <v>202</v>
      </c>
      <c r="B204" s="43">
        <v>3306</v>
      </c>
      <c r="C204" s="43">
        <v>33</v>
      </c>
      <c r="D204" s="43" t="s">
        <v>13</v>
      </c>
      <c r="E204" s="43">
        <v>536</v>
      </c>
      <c r="F204" s="43">
        <v>24</v>
      </c>
      <c r="G204" s="43">
        <f t="shared" si="41"/>
        <v>560</v>
      </c>
      <c r="H204" s="43">
        <f t="shared" si="42"/>
        <v>616</v>
      </c>
      <c r="I204" s="44">
        <f t="shared" si="49"/>
        <v>26140</v>
      </c>
      <c r="J204" s="38">
        <f t="shared" si="44"/>
        <v>14638400</v>
      </c>
      <c r="K204" s="39">
        <f t="shared" si="45"/>
        <v>15809472</v>
      </c>
      <c r="L204" s="19">
        <f t="shared" si="46"/>
        <v>33000</v>
      </c>
      <c r="M204" s="20">
        <f t="shared" si="47"/>
        <v>1848000</v>
      </c>
      <c r="N204" s="40" t="s">
        <v>55</v>
      </c>
    </row>
    <row r="205" spans="1:14" x14ac:dyDescent="0.25">
      <c r="A205" s="42">
        <v>203</v>
      </c>
      <c r="B205" s="43">
        <v>3307</v>
      </c>
      <c r="C205" s="43">
        <v>33</v>
      </c>
      <c r="D205" s="43" t="s">
        <v>15</v>
      </c>
      <c r="E205" s="43">
        <v>422</v>
      </c>
      <c r="F205" s="43">
        <v>0</v>
      </c>
      <c r="G205" s="43">
        <f t="shared" si="41"/>
        <v>422</v>
      </c>
      <c r="H205" s="43">
        <f t="shared" si="42"/>
        <v>464.20000000000005</v>
      </c>
      <c r="I205" s="44">
        <f t="shared" si="49"/>
        <v>26140</v>
      </c>
      <c r="J205" s="38">
        <f t="shared" si="44"/>
        <v>11031080</v>
      </c>
      <c r="K205" s="39">
        <f t="shared" si="45"/>
        <v>11913566</v>
      </c>
      <c r="L205" s="19">
        <f t="shared" si="46"/>
        <v>25000</v>
      </c>
      <c r="M205" s="20">
        <f t="shared" si="47"/>
        <v>1392600.0000000002</v>
      </c>
      <c r="N205" s="40" t="s">
        <v>55</v>
      </c>
    </row>
    <row r="206" spans="1:14" x14ac:dyDescent="0.25">
      <c r="A206" s="42">
        <v>204</v>
      </c>
      <c r="B206" s="43">
        <v>3308</v>
      </c>
      <c r="C206" s="43">
        <v>33</v>
      </c>
      <c r="D206" s="43" t="s">
        <v>15</v>
      </c>
      <c r="E206" s="43">
        <v>422</v>
      </c>
      <c r="F206" s="43">
        <v>0</v>
      </c>
      <c r="G206" s="43">
        <f t="shared" si="41"/>
        <v>422</v>
      </c>
      <c r="H206" s="43">
        <f t="shared" si="42"/>
        <v>464.20000000000005</v>
      </c>
      <c r="I206" s="44">
        <f t="shared" si="49"/>
        <v>26140</v>
      </c>
      <c r="J206" s="38">
        <f t="shared" si="44"/>
        <v>11031080</v>
      </c>
      <c r="K206" s="39">
        <f t="shared" si="45"/>
        <v>11913566</v>
      </c>
      <c r="L206" s="19">
        <f t="shared" si="46"/>
        <v>25000</v>
      </c>
      <c r="M206" s="20">
        <f t="shared" si="47"/>
        <v>1392600.0000000002</v>
      </c>
      <c r="N206" s="40" t="s">
        <v>55</v>
      </c>
    </row>
    <row r="207" spans="1:14" x14ac:dyDescent="0.25">
      <c r="A207" s="42">
        <v>205</v>
      </c>
      <c r="B207" s="43">
        <v>3401</v>
      </c>
      <c r="C207" s="43">
        <v>34</v>
      </c>
      <c r="D207" s="43" t="s">
        <v>13</v>
      </c>
      <c r="E207" s="43">
        <v>537</v>
      </c>
      <c r="F207" s="43">
        <v>24</v>
      </c>
      <c r="G207" s="43">
        <f t="shared" si="41"/>
        <v>561</v>
      </c>
      <c r="H207" s="43">
        <f t="shared" si="42"/>
        <v>617.1</v>
      </c>
      <c r="I207" s="44">
        <f>I206+90</f>
        <v>26230</v>
      </c>
      <c r="J207" s="38">
        <f t="shared" si="44"/>
        <v>14715030</v>
      </c>
      <c r="K207" s="39">
        <f t="shared" si="45"/>
        <v>15892232</v>
      </c>
      <c r="L207" s="19">
        <f t="shared" si="46"/>
        <v>33000</v>
      </c>
      <c r="M207" s="20">
        <f t="shared" si="47"/>
        <v>1851300</v>
      </c>
      <c r="N207" s="40" t="s">
        <v>55</v>
      </c>
    </row>
    <row r="208" spans="1:14" x14ac:dyDescent="0.25">
      <c r="A208" s="42">
        <v>206</v>
      </c>
      <c r="B208" s="43">
        <v>3402</v>
      </c>
      <c r="C208" s="43">
        <v>34</v>
      </c>
      <c r="D208" s="43" t="s">
        <v>15</v>
      </c>
      <c r="E208" s="43">
        <v>383</v>
      </c>
      <c r="F208" s="43">
        <v>0</v>
      </c>
      <c r="G208" s="43">
        <f t="shared" si="41"/>
        <v>383</v>
      </c>
      <c r="H208" s="43">
        <f t="shared" si="42"/>
        <v>421.3</v>
      </c>
      <c r="I208" s="44">
        <f t="shared" ref="I208:I214" si="50">I207</f>
        <v>26230</v>
      </c>
      <c r="J208" s="38">
        <f t="shared" si="44"/>
        <v>10046090</v>
      </c>
      <c r="K208" s="39">
        <f t="shared" si="45"/>
        <v>10849777</v>
      </c>
      <c r="L208" s="19">
        <f t="shared" si="46"/>
        <v>22500</v>
      </c>
      <c r="M208" s="20">
        <f t="shared" si="47"/>
        <v>1263900</v>
      </c>
      <c r="N208" s="40" t="s">
        <v>55</v>
      </c>
    </row>
    <row r="209" spans="1:14" x14ac:dyDescent="0.25">
      <c r="A209" s="42">
        <v>207</v>
      </c>
      <c r="B209" s="43">
        <v>3403</v>
      </c>
      <c r="C209" s="43">
        <v>34</v>
      </c>
      <c r="D209" s="43" t="s">
        <v>62</v>
      </c>
      <c r="E209" s="43">
        <v>275</v>
      </c>
      <c r="F209" s="43">
        <v>0</v>
      </c>
      <c r="G209" s="43">
        <f t="shared" si="41"/>
        <v>275</v>
      </c>
      <c r="H209" s="43">
        <f t="shared" si="42"/>
        <v>302.5</v>
      </c>
      <c r="I209" s="44">
        <f t="shared" si="50"/>
        <v>26230</v>
      </c>
      <c r="J209" s="38">
        <f t="shared" si="44"/>
        <v>7213250</v>
      </c>
      <c r="K209" s="39">
        <f t="shared" si="45"/>
        <v>7790310</v>
      </c>
      <c r="L209" s="19">
        <f t="shared" si="46"/>
        <v>16000</v>
      </c>
      <c r="M209" s="20">
        <f t="shared" si="47"/>
        <v>907500</v>
      </c>
      <c r="N209" s="40" t="s">
        <v>55</v>
      </c>
    </row>
    <row r="210" spans="1:14" x14ac:dyDescent="0.25">
      <c r="A210" s="42">
        <v>208</v>
      </c>
      <c r="B210" s="43">
        <v>3404</v>
      </c>
      <c r="C210" s="43">
        <v>34</v>
      </c>
      <c r="D210" s="43" t="s">
        <v>62</v>
      </c>
      <c r="E210" s="43">
        <v>275</v>
      </c>
      <c r="F210" s="43">
        <v>0</v>
      </c>
      <c r="G210" s="43">
        <f t="shared" si="41"/>
        <v>275</v>
      </c>
      <c r="H210" s="43">
        <f t="shared" si="42"/>
        <v>302.5</v>
      </c>
      <c r="I210" s="44">
        <f t="shared" si="50"/>
        <v>26230</v>
      </c>
      <c r="J210" s="38">
        <f t="shared" si="44"/>
        <v>7213250</v>
      </c>
      <c r="K210" s="39">
        <f t="shared" si="45"/>
        <v>7790310</v>
      </c>
      <c r="L210" s="19">
        <f t="shared" si="46"/>
        <v>16000</v>
      </c>
      <c r="M210" s="20">
        <f t="shared" si="47"/>
        <v>907500</v>
      </c>
      <c r="N210" s="40" t="s">
        <v>55</v>
      </c>
    </row>
    <row r="211" spans="1:14" x14ac:dyDescent="0.25">
      <c r="A211" s="42">
        <v>209</v>
      </c>
      <c r="B211" s="43">
        <v>3405</v>
      </c>
      <c r="C211" s="43">
        <v>34</v>
      </c>
      <c r="D211" s="43" t="s">
        <v>15</v>
      </c>
      <c r="E211" s="43">
        <v>383</v>
      </c>
      <c r="F211" s="43">
        <v>0</v>
      </c>
      <c r="G211" s="43">
        <f t="shared" si="41"/>
        <v>383</v>
      </c>
      <c r="H211" s="43">
        <f t="shared" si="42"/>
        <v>421.3</v>
      </c>
      <c r="I211" s="44">
        <f t="shared" si="50"/>
        <v>26230</v>
      </c>
      <c r="J211" s="38">
        <f t="shared" si="44"/>
        <v>10046090</v>
      </c>
      <c r="K211" s="39">
        <f t="shared" si="45"/>
        <v>10849777</v>
      </c>
      <c r="L211" s="19">
        <f t="shared" si="46"/>
        <v>22500</v>
      </c>
      <c r="M211" s="20">
        <f t="shared" si="47"/>
        <v>1263900</v>
      </c>
      <c r="N211" s="40" t="s">
        <v>55</v>
      </c>
    </row>
    <row r="212" spans="1:14" x14ac:dyDescent="0.25">
      <c r="A212" s="42">
        <v>210</v>
      </c>
      <c r="B212" s="43">
        <v>3406</v>
      </c>
      <c r="C212" s="43">
        <v>34</v>
      </c>
      <c r="D212" s="43" t="s">
        <v>13</v>
      </c>
      <c r="E212" s="43">
        <v>536</v>
      </c>
      <c r="F212" s="43">
        <v>24</v>
      </c>
      <c r="G212" s="43">
        <f t="shared" si="41"/>
        <v>560</v>
      </c>
      <c r="H212" s="43">
        <f t="shared" si="42"/>
        <v>616</v>
      </c>
      <c r="I212" s="44">
        <f t="shared" si="50"/>
        <v>26230</v>
      </c>
      <c r="J212" s="38">
        <f t="shared" si="44"/>
        <v>14688800</v>
      </c>
      <c r="K212" s="39">
        <f t="shared" si="45"/>
        <v>15863904</v>
      </c>
      <c r="L212" s="19">
        <f t="shared" si="46"/>
        <v>33000</v>
      </c>
      <c r="M212" s="20">
        <f t="shared" si="47"/>
        <v>1848000</v>
      </c>
      <c r="N212" s="40" t="s">
        <v>55</v>
      </c>
    </row>
    <row r="213" spans="1:14" x14ac:dyDescent="0.25">
      <c r="A213" s="42">
        <v>211</v>
      </c>
      <c r="B213" s="43">
        <v>3407</v>
      </c>
      <c r="C213" s="43">
        <v>34</v>
      </c>
      <c r="D213" s="43" t="s">
        <v>15</v>
      </c>
      <c r="E213" s="43">
        <v>422</v>
      </c>
      <c r="F213" s="43">
        <v>0</v>
      </c>
      <c r="G213" s="43">
        <f t="shared" si="41"/>
        <v>422</v>
      </c>
      <c r="H213" s="43">
        <f t="shared" si="42"/>
        <v>464.20000000000005</v>
      </c>
      <c r="I213" s="44">
        <f t="shared" si="50"/>
        <v>26230</v>
      </c>
      <c r="J213" s="38">
        <f t="shared" si="44"/>
        <v>11069060</v>
      </c>
      <c r="K213" s="39">
        <f t="shared" si="45"/>
        <v>11954585</v>
      </c>
      <c r="L213" s="19">
        <f t="shared" si="46"/>
        <v>25000</v>
      </c>
      <c r="M213" s="20">
        <f t="shared" si="47"/>
        <v>1392600.0000000002</v>
      </c>
      <c r="N213" s="40" t="s">
        <v>55</v>
      </c>
    </row>
    <row r="214" spans="1:14" x14ac:dyDescent="0.25">
      <c r="A214" s="42">
        <v>212</v>
      </c>
      <c r="B214" s="43">
        <v>3408</v>
      </c>
      <c r="C214" s="43">
        <v>34</v>
      </c>
      <c r="D214" s="43" t="s">
        <v>15</v>
      </c>
      <c r="E214" s="43">
        <v>422</v>
      </c>
      <c r="F214" s="43">
        <v>0</v>
      </c>
      <c r="G214" s="43">
        <f t="shared" si="41"/>
        <v>422</v>
      </c>
      <c r="H214" s="43">
        <f t="shared" si="42"/>
        <v>464.20000000000005</v>
      </c>
      <c r="I214" s="44">
        <f t="shared" si="50"/>
        <v>26230</v>
      </c>
      <c r="J214" s="38">
        <f t="shared" si="44"/>
        <v>11069060</v>
      </c>
      <c r="K214" s="39">
        <f t="shared" si="45"/>
        <v>11954585</v>
      </c>
      <c r="L214" s="19">
        <f t="shared" si="46"/>
        <v>25000</v>
      </c>
      <c r="M214" s="20">
        <f t="shared" si="47"/>
        <v>1392600.0000000002</v>
      </c>
      <c r="N214" s="40" t="s">
        <v>55</v>
      </c>
    </row>
    <row r="215" spans="1:14" x14ac:dyDescent="0.25">
      <c r="A215" s="42">
        <v>213</v>
      </c>
      <c r="B215" s="43">
        <v>3501</v>
      </c>
      <c r="C215" s="43">
        <v>35</v>
      </c>
      <c r="D215" s="43" t="s">
        <v>13</v>
      </c>
      <c r="E215" s="43">
        <v>537</v>
      </c>
      <c r="F215" s="43">
        <v>24</v>
      </c>
      <c r="G215" s="43">
        <f t="shared" si="41"/>
        <v>561</v>
      </c>
      <c r="H215" s="43">
        <f t="shared" si="42"/>
        <v>617.1</v>
      </c>
      <c r="I215" s="44">
        <f>I214+90</f>
        <v>26320</v>
      </c>
      <c r="J215" s="38">
        <f t="shared" si="44"/>
        <v>14765520</v>
      </c>
      <c r="K215" s="39">
        <f t="shared" si="45"/>
        <v>15946762</v>
      </c>
      <c r="L215" s="19">
        <f t="shared" si="46"/>
        <v>33000</v>
      </c>
      <c r="M215" s="20">
        <f t="shared" si="47"/>
        <v>1851300</v>
      </c>
      <c r="N215" s="40" t="s">
        <v>55</v>
      </c>
    </row>
    <row r="216" spans="1:14" x14ac:dyDescent="0.25">
      <c r="A216" s="42">
        <v>214</v>
      </c>
      <c r="B216" s="43">
        <v>3504</v>
      </c>
      <c r="C216" s="43">
        <v>35</v>
      </c>
      <c r="D216" s="43" t="s">
        <v>62</v>
      </c>
      <c r="E216" s="43">
        <v>275</v>
      </c>
      <c r="F216" s="43">
        <v>0</v>
      </c>
      <c r="G216" s="43">
        <f t="shared" si="41"/>
        <v>275</v>
      </c>
      <c r="H216" s="43">
        <f t="shared" si="42"/>
        <v>302.5</v>
      </c>
      <c r="I216" s="44">
        <f>I215</f>
        <v>26320</v>
      </c>
      <c r="J216" s="38">
        <f t="shared" si="44"/>
        <v>7238000</v>
      </c>
      <c r="K216" s="39">
        <f t="shared" si="45"/>
        <v>7817040</v>
      </c>
      <c r="L216" s="19">
        <f t="shared" si="46"/>
        <v>16500</v>
      </c>
      <c r="M216" s="20">
        <f t="shared" si="47"/>
        <v>907500</v>
      </c>
      <c r="N216" s="40" t="s">
        <v>55</v>
      </c>
    </row>
    <row r="217" spans="1:14" x14ac:dyDescent="0.25">
      <c r="A217" s="42">
        <v>215</v>
      </c>
      <c r="B217" s="43">
        <v>3505</v>
      </c>
      <c r="C217" s="43">
        <v>35</v>
      </c>
      <c r="D217" s="43" t="s">
        <v>15</v>
      </c>
      <c r="E217" s="43">
        <v>383</v>
      </c>
      <c r="F217" s="43">
        <v>0</v>
      </c>
      <c r="G217" s="43">
        <f t="shared" si="41"/>
        <v>383</v>
      </c>
      <c r="H217" s="43">
        <f t="shared" si="42"/>
        <v>421.3</v>
      </c>
      <c r="I217" s="44">
        <f>I216</f>
        <v>26320</v>
      </c>
      <c r="J217" s="38">
        <f t="shared" si="44"/>
        <v>10080560</v>
      </c>
      <c r="K217" s="39">
        <f t="shared" si="45"/>
        <v>10887005</v>
      </c>
      <c r="L217" s="19">
        <f t="shared" si="46"/>
        <v>22500</v>
      </c>
      <c r="M217" s="20">
        <f t="shared" si="47"/>
        <v>1263900</v>
      </c>
      <c r="N217" s="40" t="s">
        <v>55</v>
      </c>
    </row>
    <row r="218" spans="1:14" x14ac:dyDescent="0.25">
      <c r="A218" s="42">
        <v>216</v>
      </c>
      <c r="B218" s="43">
        <v>3506</v>
      </c>
      <c r="C218" s="43">
        <v>35</v>
      </c>
      <c r="D218" s="43" t="s">
        <v>13</v>
      </c>
      <c r="E218" s="43">
        <v>536</v>
      </c>
      <c r="F218" s="43">
        <v>24</v>
      </c>
      <c r="G218" s="43">
        <f t="shared" si="41"/>
        <v>560</v>
      </c>
      <c r="H218" s="43">
        <f t="shared" si="42"/>
        <v>616</v>
      </c>
      <c r="I218" s="44">
        <f>I217</f>
        <v>26320</v>
      </c>
      <c r="J218" s="38">
        <f t="shared" si="44"/>
        <v>14739200</v>
      </c>
      <c r="K218" s="39">
        <f t="shared" si="45"/>
        <v>15918336</v>
      </c>
      <c r="L218" s="19">
        <f t="shared" si="46"/>
        <v>33000</v>
      </c>
      <c r="M218" s="20">
        <f t="shared" si="47"/>
        <v>1848000</v>
      </c>
      <c r="N218" s="40" t="s">
        <v>55</v>
      </c>
    </row>
    <row r="219" spans="1:14" x14ac:dyDescent="0.25">
      <c r="A219" s="42">
        <v>217</v>
      </c>
      <c r="B219" s="43">
        <v>3507</v>
      </c>
      <c r="C219" s="43">
        <v>35</v>
      </c>
      <c r="D219" s="43" t="s">
        <v>15</v>
      </c>
      <c r="E219" s="43">
        <v>422</v>
      </c>
      <c r="F219" s="43">
        <v>0</v>
      </c>
      <c r="G219" s="43">
        <f t="shared" si="41"/>
        <v>422</v>
      </c>
      <c r="H219" s="43">
        <f t="shared" si="42"/>
        <v>464.20000000000005</v>
      </c>
      <c r="I219" s="44">
        <f>I218</f>
        <v>26320</v>
      </c>
      <c r="J219" s="38">
        <f t="shared" si="44"/>
        <v>11107040</v>
      </c>
      <c r="K219" s="39">
        <f t="shared" si="45"/>
        <v>11995603</v>
      </c>
      <c r="L219" s="19">
        <f t="shared" si="46"/>
        <v>25000</v>
      </c>
      <c r="M219" s="20">
        <f t="shared" si="47"/>
        <v>1392600.0000000002</v>
      </c>
      <c r="N219" s="40" t="s">
        <v>55</v>
      </c>
    </row>
    <row r="220" spans="1:14" x14ac:dyDescent="0.25">
      <c r="A220" s="42">
        <v>218</v>
      </c>
      <c r="B220" s="43">
        <v>3508</v>
      </c>
      <c r="C220" s="43">
        <v>35</v>
      </c>
      <c r="D220" s="43" t="s">
        <v>15</v>
      </c>
      <c r="E220" s="43">
        <v>422</v>
      </c>
      <c r="F220" s="43">
        <v>0</v>
      </c>
      <c r="G220" s="43">
        <f t="shared" si="41"/>
        <v>422</v>
      </c>
      <c r="H220" s="43">
        <f t="shared" si="42"/>
        <v>464.20000000000005</v>
      </c>
      <c r="I220" s="44">
        <f>I219</f>
        <v>26320</v>
      </c>
      <c r="J220" s="38">
        <v>0</v>
      </c>
      <c r="K220" s="39">
        <f t="shared" si="45"/>
        <v>0</v>
      </c>
      <c r="L220" s="19">
        <f t="shared" si="46"/>
        <v>0</v>
      </c>
      <c r="M220" s="20">
        <f t="shared" si="47"/>
        <v>1392600.0000000002</v>
      </c>
      <c r="N220" s="40" t="s">
        <v>56</v>
      </c>
    </row>
    <row r="221" spans="1:14" x14ac:dyDescent="0.25">
      <c r="A221" s="42">
        <v>219</v>
      </c>
      <c r="B221" s="43">
        <v>3601</v>
      </c>
      <c r="C221" s="43">
        <v>36</v>
      </c>
      <c r="D221" s="43" t="s">
        <v>13</v>
      </c>
      <c r="E221" s="43">
        <v>537</v>
      </c>
      <c r="F221" s="43">
        <v>24</v>
      </c>
      <c r="G221" s="43">
        <f t="shared" si="41"/>
        <v>561</v>
      </c>
      <c r="H221" s="43">
        <f t="shared" si="42"/>
        <v>617.1</v>
      </c>
      <c r="I221" s="44">
        <f>I220+90</f>
        <v>26410</v>
      </c>
      <c r="J221" s="38">
        <f t="shared" si="44"/>
        <v>14816010</v>
      </c>
      <c r="K221" s="39">
        <f t="shared" si="45"/>
        <v>16001291</v>
      </c>
      <c r="L221" s="19">
        <f t="shared" si="46"/>
        <v>33500</v>
      </c>
      <c r="M221" s="20">
        <f t="shared" si="47"/>
        <v>1851300</v>
      </c>
      <c r="N221" s="40" t="s">
        <v>55</v>
      </c>
    </row>
    <row r="222" spans="1:14" x14ac:dyDescent="0.25">
      <c r="A222" s="42">
        <v>220</v>
      </c>
      <c r="B222" s="43">
        <v>3602</v>
      </c>
      <c r="C222" s="43">
        <v>36</v>
      </c>
      <c r="D222" s="43" t="s">
        <v>15</v>
      </c>
      <c r="E222" s="43">
        <v>383</v>
      </c>
      <c r="F222" s="43">
        <v>0</v>
      </c>
      <c r="G222" s="43">
        <f t="shared" si="41"/>
        <v>383</v>
      </c>
      <c r="H222" s="43">
        <f t="shared" si="42"/>
        <v>421.3</v>
      </c>
      <c r="I222" s="44">
        <f t="shared" ref="I222:I228" si="51">I221</f>
        <v>26410</v>
      </c>
      <c r="J222" s="38">
        <f t="shared" si="44"/>
        <v>10115030</v>
      </c>
      <c r="K222" s="39">
        <f t="shared" si="45"/>
        <v>10924232</v>
      </c>
      <c r="L222" s="19">
        <f t="shared" si="46"/>
        <v>23000</v>
      </c>
      <c r="M222" s="20">
        <f t="shared" si="47"/>
        <v>1263900</v>
      </c>
      <c r="N222" s="40" t="s">
        <v>55</v>
      </c>
    </row>
    <row r="223" spans="1:14" x14ac:dyDescent="0.25">
      <c r="A223" s="42">
        <v>221</v>
      </c>
      <c r="B223" s="43">
        <v>3603</v>
      </c>
      <c r="C223" s="43">
        <v>36</v>
      </c>
      <c r="D223" s="43" t="s">
        <v>62</v>
      </c>
      <c r="E223" s="43">
        <v>275</v>
      </c>
      <c r="F223" s="43">
        <v>0</v>
      </c>
      <c r="G223" s="43">
        <f t="shared" si="41"/>
        <v>275</v>
      </c>
      <c r="H223" s="43">
        <f t="shared" si="42"/>
        <v>302.5</v>
      </c>
      <c r="I223" s="44">
        <f t="shared" si="51"/>
        <v>26410</v>
      </c>
      <c r="J223" s="38">
        <f t="shared" si="44"/>
        <v>7262750</v>
      </c>
      <c r="K223" s="39">
        <f t="shared" si="45"/>
        <v>7843770</v>
      </c>
      <c r="L223" s="19">
        <f t="shared" si="46"/>
        <v>16500</v>
      </c>
      <c r="M223" s="20">
        <f t="shared" si="47"/>
        <v>907500</v>
      </c>
      <c r="N223" s="40" t="s">
        <v>55</v>
      </c>
    </row>
    <row r="224" spans="1:14" x14ac:dyDescent="0.25">
      <c r="A224" s="42">
        <v>222</v>
      </c>
      <c r="B224" s="43">
        <v>3604</v>
      </c>
      <c r="C224" s="43">
        <v>36</v>
      </c>
      <c r="D224" s="43" t="s">
        <v>62</v>
      </c>
      <c r="E224" s="43">
        <v>275</v>
      </c>
      <c r="F224" s="43">
        <v>0</v>
      </c>
      <c r="G224" s="43">
        <f t="shared" si="41"/>
        <v>275</v>
      </c>
      <c r="H224" s="43">
        <f t="shared" si="42"/>
        <v>302.5</v>
      </c>
      <c r="I224" s="44">
        <f t="shared" si="51"/>
        <v>26410</v>
      </c>
      <c r="J224" s="38">
        <f t="shared" si="44"/>
        <v>7262750</v>
      </c>
      <c r="K224" s="39">
        <f t="shared" si="45"/>
        <v>7843770</v>
      </c>
      <c r="L224" s="19">
        <f t="shared" si="46"/>
        <v>16500</v>
      </c>
      <c r="M224" s="20">
        <f t="shared" si="47"/>
        <v>907500</v>
      </c>
      <c r="N224" s="40" t="s">
        <v>55</v>
      </c>
    </row>
    <row r="225" spans="1:14" x14ac:dyDescent="0.25">
      <c r="A225" s="42">
        <v>223</v>
      </c>
      <c r="B225" s="43">
        <v>3605</v>
      </c>
      <c r="C225" s="43">
        <v>36</v>
      </c>
      <c r="D225" s="43" t="s">
        <v>15</v>
      </c>
      <c r="E225" s="43">
        <v>383</v>
      </c>
      <c r="F225" s="43">
        <v>0</v>
      </c>
      <c r="G225" s="43">
        <f t="shared" si="41"/>
        <v>383</v>
      </c>
      <c r="H225" s="43">
        <f t="shared" si="42"/>
        <v>421.3</v>
      </c>
      <c r="I225" s="44">
        <f t="shared" si="51"/>
        <v>26410</v>
      </c>
      <c r="J225" s="38">
        <f t="shared" si="44"/>
        <v>10115030</v>
      </c>
      <c r="K225" s="39">
        <f t="shared" si="45"/>
        <v>10924232</v>
      </c>
      <c r="L225" s="19">
        <f t="shared" si="46"/>
        <v>23000</v>
      </c>
      <c r="M225" s="20">
        <f t="shared" si="47"/>
        <v>1263900</v>
      </c>
      <c r="N225" s="40" t="s">
        <v>55</v>
      </c>
    </row>
    <row r="226" spans="1:14" x14ac:dyDescent="0.25">
      <c r="A226" s="42">
        <v>224</v>
      </c>
      <c r="B226" s="43">
        <v>3606</v>
      </c>
      <c r="C226" s="43">
        <v>36</v>
      </c>
      <c r="D226" s="43" t="s">
        <v>13</v>
      </c>
      <c r="E226" s="43">
        <v>536</v>
      </c>
      <c r="F226" s="43">
        <v>24</v>
      </c>
      <c r="G226" s="43">
        <f t="shared" si="41"/>
        <v>560</v>
      </c>
      <c r="H226" s="43">
        <f t="shared" si="42"/>
        <v>616</v>
      </c>
      <c r="I226" s="44">
        <f t="shared" si="51"/>
        <v>26410</v>
      </c>
      <c r="J226" s="38">
        <f t="shared" si="44"/>
        <v>14789600</v>
      </c>
      <c r="K226" s="39">
        <f t="shared" si="45"/>
        <v>15972768</v>
      </c>
      <c r="L226" s="19">
        <f t="shared" si="46"/>
        <v>33500</v>
      </c>
      <c r="M226" s="20">
        <f t="shared" si="47"/>
        <v>1848000</v>
      </c>
      <c r="N226" s="40" t="s">
        <v>55</v>
      </c>
    </row>
    <row r="227" spans="1:14" x14ac:dyDescent="0.25">
      <c r="A227" s="42">
        <v>225</v>
      </c>
      <c r="B227" s="43">
        <v>3607</v>
      </c>
      <c r="C227" s="43">
        <v>36</v>
      </c>
      <c r="D227" s="43" t="s">
        <v>15</v>
      </c>
      <c r="E227" s="43">
        <v>422</v>
      </c>
      <c r="F227" s="43">
        <v>0</v>
      </c>
      <c r="G227" s="43">
        <f t="shared" si="41"/>
        <v>422</v>
      </c>
      <c r="H227" s="43">
        <f t="shared" si="42"/>
        <v>464.20000000000005</v>
      </c>
      <c r="I227" s="44">
        <f t="shared" si="51"/>
        <v>26410</v>
      </c>
      <c r="J227" s="38">
        <f t="shared" si="44"/>
        <v>11145020</v>
      </c>
      <c r="K227" s="39">
        <f t="shared" si="45"/>
        <v>12036622</v>
      </c>
      <c r="L227" s="19">
        <f t="shared" si="46"/>
        <v>25000</v>
      </c>
      <c r="M227" s="20">
        <f t="shared" si="47"/>
        <v>1392600.0000000002</v>
      </c>
      <c r="N227" s="40" t="s">
        <v>55</v>
      </c>
    </row>
    <row r="228" spans="1:14" x14ac:dyDescent="0.25">
      <c r="A228" s="42">
        <v>226</v>
      </c>
      <c r="B228" s="43">
        <v>3608</v>
      </c>
      <c r="C228" s="43">
        <v>36</v>
      </c>
      <c r="D228" s="43" t="s">
        <v>15</v>
      </c>
      <c r="E228" s="43">
        <v>422</v>
      </c>
      <c r="F228" s="43">
        <v>0</v>
      </c>
      <c r="G228" s="43">
        <f t="shared" si="41"/>
        <v>422</v>
      </c>
      <c r="H228" s="43">
        <f t="shared" si="42"/>
        <v>464.20000000000005</v>
      </c>
      <c r="I228" s="44">
        <f t="shared" si="51"/>
        <v>26410</v>
      </c>
      <c r="J228" s="38">
        <f t="shared" si="44"/>
        <v>11145020</v>
      </c>
      <c r="K228" s="39">
        <f t="shared" si="45"/>
        <v>12036622</v>
      </c>
      <c r="L228" s="19">
        <f t="shared" si="46"/>
        <v>25000</v>
      </c>
      <c r="M228" s="20">
        <f t="shared" si="47"/>
        <v>1392600.0000000002</v>
      </c>
      <c r="N228" s="40" t="s">
        <v>55</v>
      </c>
    </row>
    <row r="229" spans="1:14" x14ac:dyDescent="0.25">
      <c r="A229" s="42">
        <v>227</v>
      </c>
      <c r="B229" s="43">
        <v>3701</v>
      </c>
      <c r="C229" s="43">
        <v>37</v>
      </c>
      <c r="D229" s="43" t="s">
        <v>13</v>
      </c>
      <c r="E229" s="43">
        <v>537</v>
      </c>
      <c r="F229" s="43">
        <v>24</v>
      </c>
      <c r="G229" s="43">
        <f t="shared" si="41"/>
        <v>561</v>
      </c>
      <c r="H229" s="43">
        <f t="shared" si="42"/>
        <v>617.1</v>
      </c>
      <c r="I229" s="44">
        <f>I228+90</f>
        <v>26500</v>
      </c>
      <c r="J229" s="38">
        <f t="shared" si="44"/>
        <v>14866500</v>
      </c>
      <c r="K229" s="39">
        <f t="shared" si="45"/>
        <v>16055820</v>
      </c>
      <c r="L229" s="19">
        <f t="shared" si="46"/>
        <v>33500</v>
      </c>
      <c r="M229" s="20">
        <f t="shared" si="47"/>
        <v>1851300</v>
      </c>
      <c r="N229" s="40" t="s">
        <v>55</v>
      </c>
    </row>
    <row r="230" spans="1:14" x14ac:dyDescent="0.25">
      <c r="A230" s="42">
        <v>228</v>
      </c>
      <c r="B230" s="43">
        <v>3705</v>
      </c>
      <c r="C230" s="43">
        <v>37</v>
      </c>
      <c r="D230" s="43" t="s">
        <v>15</v>
      </c>
      <c r="E230" s="43">
        <v>383</v>
      </c>
      <c r="F230" s="43">
        <v>0</v>
      </c>
      <c r="G230" s="43">
        <f t="shared" si="41"/>
        <v>383</v>
      </c>
      <c r="H230" s="43">
        <f t="shared" si="42"/>
        <v>421.3</v>
      </c>
      <c r="I230" s="44">
        <f>I229</f>
        <v>26500</v>
      </c>
      <c r="J230" s="38">
        <f t="shared" si="44"/>
        <v>10149500</v>
      </c>
      <c r="K230" s="39">
        <f t="shared" si="45"/>
        <v>10961460</v>
      </c>
      <c r="L230" s="19">
        <f t="shared" si="46"/>
        <v>23000</v>
      </c>
      <c r="M230" s="20">
        <f t="shared" si="47"/>
        <v>1263900</v>
      </c>
      <c r="N230" s="40" t="s">
        <v>55</v>
      </c>
    </row>
    <row r="231" spans="1:14" x14ac:dyDescent="0.25">
      <c r="A231" s="42">
        <v>229</v>
      </c>
      <c r="B231" s="43">
        <v>3706</v>
      </c>
      <c r="C231" s="43">
        <v>37</v>
      </c>
      <c r="D231" s="43" t="s">
        <v>13</v>
      </c>
      <c r="E231" s="43">
        <v>536</v>
      </c>
      <c r="F231" s="43">
        <v>24</v>
      </c>
      <c r="G231" s="43">
        <f t="shared" si="41"/>
        <v>560</v>
      </c>
      <c r="H231" s="43">
        <f t="shared" si="42"/>
        <v>616</v>
      </c>
      <c r="I231" s="44">
        <f>I230</f>
        <v>26500</v>
      </c>
      <c r="J231" s="38">
        <f t="shared" si="44"/>
        <v>14840000</v>
      </c>
      <c r="K231" s="39">
        <f t="shared" si="45"/>
        <v>16027200</v>
      </c>
      <c r="L231" s="19">
        <f t="shared" si="46"/>
        <v>33500</v>
      </c>
      <c r="M231" s="20">
        <f t="shared" si="47"/>
        <v>1848000</v>
      </c>
      <c r="N231" s="40" t="s">
        <v>55</v>
      </c>
    </row>
    <row r="232" spans="1:14" x14ac:dyDescent="0.25">
      <c r="A232" s="42">
        <v>230</v>
      </c>
      <c r="B232" s="43">
        <v>3707</v>
      </c>
      <c r="C232" s="43">
        <v>37</v>
      </c>
      <c r="D232" s="43" t="s">
        <v>15</v>
      </c>
      <c r="E232" s="43">
        <v>422</v>
      </c>
      <c r="F232" s="43">
        <v>0</v>
      </c>
      <c r="G232" s="43">
        <f t="shared" si="41"/>
        <v>422</v>
      </c>
      <c r="H232" s="43">
        <f t="shared" si="42"/>
        <v>464.20000000000005</v>
      </c>
      <c r="I232" s="44">
        <f>I231</f>
        <v>26500</v>
      </c>
      <c r="J232" s="38">
        <f t="shared" si="44"/>
        <v>11183000</v>
      </c>
      <c r="K232" s="39">
        <f t="shared" si="45"/>
        <v>12077640</v>
      </c>
      <c r="L232" s="19">
        <f t="shared" si="46"/>
        <v>25000</v>
      </c>
      <c r="M232" s="20">
        <f t="shared" si="47"/>
        <v>1392600.0000000002</v>
      </c>
      <c r="N232" s="40" t="s">
        <v>55</v>
      </c>
    </row>
    <row r="233" spans="1:14" x14ac:dyDescent="0.25">
      <c r="A233" s="42">
        <v>231</v>
      </c>
      <c r="B233" s="43">
        <v>3708</v>
      </c>
      <c r="C233" s="43">
        <v>37</v>
      </c>
      <c r="D233" s="43" t="s">
        <v>15</v>
      </c>
      <c r="E233" s="43">
        <v>422</v>
      </c>
      <c r="F233" s="43">
        <v>0</v>
      </c>
      <c r="G233" s="43">
        <f t="shared" si="41"/>
        <v>422</v>
      </c>
      <c r="H233" s="43">
        <f t="shared" si="42"/>
        <v>464.20000000000005</v>
      </c>
      <c r="I233" s="44">
        <f>I232</f>
        <v>26500</v>
      </c>
      <c r="J233" s="38">
        <f t="shared" si="44"/>
        <v>11183000</v>
      </c>
      <c r="K233" s="39">
        <f t="shared" si="45"/>
        <v>12077640</v>
      </c>
      <c r="L233" s="19">
        <f t="shared" si="46"/>
        <v>25000</v>
      </c>
      <c r="M233" s="20">
        <f t="shared" si="47"/>
        <v>1392600.0000000002</v>
      </c>
      <c r="N233" s="40" t="s">
        <v>55</v>
      </c>
    </row>
    <row r="234" spans="1:14" x14ac:dyDescent="0.25">
      <c r="A234" s="60" t="s">
        <v>3</v>
      </c>
      <c r="B234" s="60"/>
      <c r="C234" s="60"/>
      <c r="D234" s="60"/>
      <c r="E234" s="45">
        <f>SUM(E3:E233)</f>
        <v>95992</v>
      </c>
      <c r="F234" s="45">
        <f>SUM(F3:F233)</f>
        <v>1549</v>
      </c>
      <c r="G234" s="45">
        <f>SUM(G3:G233)</f>
        <v>97541</v>
      </c>
      <c r="H234" s="46">
        <f>SUM(H3:H233)</f>
        <v>107295.1</v>
      </c>
      <c r="I234" s="46"/>
      <c r="J234" s="41">
        <f>SUM(J3:J233)</f>
        <v>1824442500</v>
      </c>
      <c r="K234" s="41">
        <f>SUM(K3:K233)</f>
        <v>1970397900</v>
      </c>
      <c r="L234" s="19"/>
      <c r="M234" s="21">
        <f>SUM(M3:M233)</f>
        <v>321885300</v>
      </c>
      <c r="N234" s="37"/>
    </row>
    <row r="235" spans="1:14" x14ac:dyDescent="0.25">
      <c r="A235" s="47"/>
      <c r="B235" s="47"/>
      <c r="C235" s="47"/>
      <c r="D235" s="47"/>
      <c r="E235" s="48"/>
      <c r="F235" s="48"/>
      <c r="G235" s="48"/>
      <c r="H235" s="48"/>
      <c r="I235" s="48"/>
      <c r="J235" s="49"/>
      <c r="K235" s="49"/>
      <c r="L235" s="50"/>
      <c r="M235" s="51"/>
    </row>
    <row r="237" spans="1:14" x14ac:dyDescent="0.25">
      <c r="A237" s="61" t="s">
        <v>59</v>
      </c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ht="56.25" customHeight="1" x14ac:dyDescent="0.25">
      <c r="A238" s="7" t="s">
        <v>1</v>
      </c>
      <c r="B238" s="16" t="s">
        <v>0</v>
      </c>
      <c r="C238" s="9" t="s">
        <v>2</v>
      </c>
      <c r="D238" s="9" t="s">
        <v>12</v>
      </c>
      <c r="E238" s="9" t="s">
        <v>60</v>
      </c>
      <c r="F238" s="9" t="s">
        <v>61</v>
      </c>
      <c r="G238" s="9" t="s">
        <v>52</v>
      </c>
      <c r="H238" s="9" t="s">
        <v>11</v>
      </c>
      <c r="I238" s="16" t="s">
        <v>57</v>
      </c>
      <c r="J238" s="8" t="s">
        <v>18</v>
      </c>
      <c r="K238" s="17" t="s">
        <v>19</v>
      </c>
      <c r="L238" s="18" t="s">
        <v>20</v>
      </c>
      <c r="M238" s="18" t="s">
        <v>21</v>
      </c>
      <c r="N238" s="8" t="s">
        <v>53</v>
      </c>
    </row>
    <row r="239" spans="1:14" x14ac:dyDescent="0.25">
      <c r="A239" s="42">
        <v>232</v>
      </c>
      <c r="B239" s="43">
        <v>3702</v>
      </c>
      <c r="C239" s="43">
        <v>37</v>
      </c>
      <c r="D239" s="52" t="s">
        <v>15</v>
      </c>
      <c r="E239" s="52">
        <v>383</v>
      </c>
      <c r="F239" s="52">
        <v>0</v>
      </c>
      <c r="G239" s="43">
        <f t="shared" ref="G239:G241" si="52">E239+F239</f>
        <v>383</v>
      </c>
      <c r="H239" s="43">
        <f>G239*1.1</f>
        <v>421.3</v>
      </c>
      <c r="I239" s="44">
        <f>I233</f>
        <v>26500</v>
      </c>
      <c r="J239" s="53">
        <f>G239*I239</f>
        <v>10149500</v>
      </c>
      <c r="K239" s="54">
        <f t="shared" ref="K239:K249" si="53">ROUND(J239*1.08,0)</f>
        <v>10961460</v>
      </c>
      <c r="L239" s="55">
        <f t="shared" ref="L239:L249" si="54">MROUND((K239*0.025/12),500)</f>
        <v>23000</v>
      </c>
      <c r="M239" s="56">
        <f t="shared" ref="M239:M249" si="55">H239*3000</f>
        <v>1263900</v>
      </c>
      <c r="N239" s="40" t="s">
        <v>55</v>
      </c>
    </row>
    <row r="240" spans="1:14" x14ac:dyDescent="0.25">
      <c r="A240" s="42">
        <v>233</v>
      </c>
      <c r="B240" s="43">
        <v>3703</v>
      </c>
      <c r="C240" s="43">
        <v>37</v>
      </c>
      <c r="D240" s="43" t="s">
        <v>62</v>
      </c>
      <c r="E240" s="52">
        <v>275</v>
      </c>
      <c r="F240" s="52">
        <v>0</v>
      </c>
      <c r="G240" s="43">
        <f t="shared" si="52"/>
        <v>275</v>
      </c>
      <c r="H240" s="43">
        <f t="shared" ref="H240:H249" si="56">G240*1.1</f>
        <v>302.5</v>
      </c>
      <c r="I240" s="44">
        <f>I239</f>
        <v>26500</v>
      </c>
      <c r="J240" s="53">
        <f t="shared" ref="J240:J249" si="57">G240*I240</f>
        <v>7287500</v>
      </c>
      <c r="K240" s="54">
        <f t="shared" ref="K240:K249" si="58">ROUND(J240*1.08,0)</f>
        <v>7870500</v>
      </c>
      <c r="L240" s="55">
        <f t="shared" ref="L240:L249" si="59">MROUND((K240*0.025/12),500)</f>
        <v>16500</v>
      </c>
      <c r="M240" s="56">
        <f t="shared" ref="M240:M249" si="60">H240*3000</f>
        <v>907500</v>
      </c>
      <c r="N240" s="40" t="s">
        <v>55</v>
      </c>
    </row>
    <row r="241" spans="1:14" x14ac:dyDescent="0.25">
      <c r="A241" s="42">
        <v>234</v>
      </c>
      <c r="B241" s="43">
        <v>3704</v>
      </c>
      <c r="C241" s="43">
        <v>37</v>
      </c>
      <c r="D241" s="43" t="s">
        <v>62</v>
      </c>
      <c r="E241" s="52">
        <v>275</v>
      </c>
      <c r="F241" s="52">
        <v>0</v>
      </c>
      <c r="G241" s="43">
        <f t="shared" si="52"/>
        <v>275</v>
      </c>
      <c r="H241" s="43">
        <f t="shared" si="56"/>
        <v>302.5</v>
      </c>
      <c r="I241" s="44">
        <f>I240</f>
        <v>26500</v>
      </c>
      <c r="J241" s="53">
        <f t="shared" si="57"/>
        <v>7287500</v>
      </c>
      <c r="K241" s="54">
        <f t="shared" si="58"/>
        <v>7870500</v>
      </c>
      <c r="L241" s="55">
        <f t="shared" si="59"/>
        <v>16500</v>
      </c>
      <c r="M241" s="56">
        <f t="shared" si="60"/>
        <v>907500</v>
      </c>
      <c r="N241" s="40" t="s">
        <v>55</v>
      </c>
    </row>
    <row r="242" spans="1:14" x14ac:dyDescent="0.25">
      <c r="A242" s="42">
        <v>235</v>
      </c>
      <c r="B242" s="43">
        <v>3801</v>
      </c>
      <c r="C242" s="43">
        <v>38</v>
      </c>
      <c r="D242" s="52" t="s">
        <v>13</v>
      </c>
      <c r="E242" s="52">
        <v>537</v>
      </c>
      <c r="F242" s="52">
        <v>24</v>
      </c>
      <c r="G242" s="43">
        <f>E242+F242</f>
        <v>561</v>
      </c>
      <c r="H242" s="43">
        <f t="shared" si="56"/>
        <v>617.1</v>
      </c>
      <c r="I242" s="44">
        <f>I241+90</f>
        <v>26590</v>
      </c>
      <c r="J242" s="53">
        <f t="shared" si="57"/>
        <v>14916990</v>
      </c>
      <c r="K242" s="54">
        <f t="shared" si="58"/>
        <v>16110349</v>
      </c>
      <c r="L242" s="55">
        <f t="shared" si="59"/>
        <v>33500</v>
      </c>
      <c r="M242" s="56">
        <f t="shared" si="60"/>
        <v>1851300</v>
      </c>
      <c r="N242" s="40" t="s">
        <v>55</v>
      </c>
    </row>
    <row r="243" spans="1:14" x14ac:dyDescent="0.25">
      <c r="A243" s="42">
        <v>236</v>
      </c>
      <c r="B243" s="43">
        <v>3802</v>
      </c>
      <c r="C243" s="43">
        <v>38</v>
      </c>
      <c r="D243" s="52" t="s">
        <v>15</v>
      </c>
      <c r="E243" s="52">
        <v>383</v>
      </c>
      <c r="F243" s="52">
        <v>0</v>
      </c>
      <c r="G243" s="43">
        <f t="shared" ref="G243:G249" si="61">E243+F243</f>
        <v>383</v>
      </c>
      <c r="H243" s="43">
        <f t="shared" si="56"/>
        <v>421.3</v>
      </c>
      <c r="I243" s="44">
        <f>I242</f>
        <v>26590</v>
      </c>
      <c r="J243" s="53">
        <f t="shared" si="57"/>
        <v>10183970</v>
      </c>
      <c r="K243" s="54">
        <f t="shared" si="58"/>
        <v>10998688</v>
      </c>
      <c r="L243" s="55">
        <f t="shared" si="59"/>
        <v>23000</v>
      </c>
      <c r="M243" s="56">
        <f t="shared" si="60"/>
        <v>1263900</v>
      </c>
      <c r="N243" s="40" t="s">
        <v>55</v>
      </c>
    </row>
    <row r="244" spans="1:14" x14ac:dyDescent="0.25">
      <c r="A244" s="42">
        <v>237</v>
      </c>
      <c r="B244" s="43">
        <v>3803</v>
      </c>
      <c r="C244" s="43">
        <v>38</v>
      </c>
      <c r="D244" s="43" t="s">
        <v>62</v>
      </c>
      <c r="E244" s="52">
        <v>275</v>
      </c>
      <c r="F244" s="52">
        <v>0</v>
      </c>
      <c r="G244" s="43">
        <f t="shared" si="61"/>
        <v>275</v>
      </c>
      <c r="H244" s="43">
        <f t="shared" si="56"/>
        <v>302.5</v>
      </c>
      <c r="I244" s="44">
        <f>I243</f>
        <v>26590</v>
      </c>
      <c r="J244" s="53">
        <f t="shared" si="57"/>
        <v>7312250</v>
      </c>
      <c r="K244" s="54">
        <f t="shared" si="58"/>
        <v>7897230</v>
      </c>
      <c r="L244" s="55">
        <f t="shared" si="59"/>
        <v>16500</v>
      </c>
      <c r="M244" s="56">
        <f t="shared" si="60"/>
        <v>907500</v>
      </c>
      <c r="N244" s="40" t="s">
        <v>55</v>
      </c>
    </row>
    <row r="245" spans="1:14" x14ac:dyDescent="0.25">
      <c r="A245" s="42">
        <v>238</v>
      </c>
      <c r="B245" s="43">
        <v>3804</v>
      </c>
      <c r="C245" s="43">
        <v>38</v>
      </c>
      <c r="D245" s="43" t="s">
        <v>62</v>
      </c>
      <c r="E245" s="52">
        <v>275</v>
      </c>
      <c r="F245" s="52">
        <v>0</v>
      </c>
      <c r="G245" s="43">
        <f t="shared" si="61"/>
        <v>275</v>
      </c>
      <c r="H245" s="43">
        <f t="shared" si="56"/>
        <v>302.5</v>
      </c>
      <c r="I245" s="44">
        <f>I244</f>
        <v>26590</v>
      </c>
      <c r="J245" s="53">
        <f t="shared" si="57"/>
        <v>7312250</v>
      </c>
      <c r="K245" s="54">
        <f t="shared" si="58"/>
        <v>7897230</v>
      </c>
      <c r="L245" s="55">
        <f t="shared" si="59"/>
        <v>16500</v>
      </c>
      <c r="M245" s="56">
        <f t="shared" si="60"/>
        <v>907500</v>
      </c>
      <c r="N245" s="40" t="s">
        <v>55</v>
      </c>
    </row>
    <row r="246" spans="1:14" x14ac:dyDescent="0.25">
      <c r="A246" s="42">
        <v>239</v>
      </c>
      <c r="B246" s="43">
        <v>3805</v>
      </c>
      <c r="C246" s="43">
        <v>38</v>
      </c>
      <c r="D246" s="52" t="s">
        <v>15</v>
      </c>
      <c r="E246" s="52">
        <v>383</v>
      </c>
      <c r="F246" s="52">
        <v>0</v>
      </c>
      <c r="G246" s="43">
        <f t="shared" si="61"/>
        <v>383</v>
      </c>
      <c r="H246" s="43">
        <f t="shared" si="56"/>
        <v>421.3</v>
      </c>
      <c r="I246" s="44">
        <f>I245</f>
        <v>26590</v>
      </c>
      <c r="J246" s="53">
        <f t="shared" si="57"/>
        <v>10183970</v>
      </c>
      <c r="K246" s="54">
        <f t="shared" si="58"/>
        <v>10998688</v>
      </c>
      <c r="L246" s="55">
        <f t="shared" si="59"/>
        <v>23000</v>
      </c>
      <c r="M246" s="56">
        <f t="shared" si="60"/>
        <v>1263900</v>
      </c>
      <c r="N246" s="40" t="s">
        <v>55</v>
      </c>
    </row>
    <row r="247" spans="1:14" x14ac:dyDescent="0.25">
      <c r="A247" s="42">
        <v>240</v>
      </c>
      <c r="B247" s="43">
        <v>3806</v>
      </c>
      <c r="C247" s="43">
        <v>38</v>
      </c>
      <c r="D247" s="52" t="s">
        <v>13</v>
      </c>
      <c r="E247" s="52">
        <v>536</v>
      </c>
      <c r="F247" s="52">
        <v>24</v>
      </c>
      <c r="G247" s="43">
        <f t="shared" si="61"/>
        <v>560</v>
      </c>
      <c r="H247" s="43">
        <f t="shared" si="56"/>
        <v>616</v>
      </c>
      <c r="I247" s="44">
        <f>I246+90</f>
        <v>26680</v>
      </c>
      <c r="J247" s="53">
        <f t="shared" si="57"/>
        <v>14940800</v>
      </c>
      <c r="K247" s="54">
        <f t="shared" si="58"/>
        <v>16136064</v>
      </c>
      <c r="L247" s="55">
        <f t="shared" si="59"/>
        <v>33500</v>
      </c>
      <c r="M247" s="56">
        <f t="shared" si="60"/>
        <v>1848000</v>
      </c>
      <c r="N247" s="40" t="s">
        <v>55</v>
      </c>
    </row>
    <row r="248" spans="1:14" x14ac:dyDescent="0.25">
      <c r="A248" s="42">
        <v>241</v>
      </c>
      <c r="B248" s="43">
        <v>3807</v>
      </c>
      <c r="C248" s="43">
        <v>38</v>
      </c>
      <c r="D248" s="52" t="s">
        <v>15</v>
      </c>
      <c r="E248" s="52">
        <v>422</v>
      </c>
      <c r="F248" s="52">
        <v>0</v>
      </c>
      <c r="G248" s="43">
        <f t="shared" si="61"/>
        <v>422</v>
      </c>
      <c r="H248" s="43">
        <f t="shared" si="56"/>
        <v>464.20000000000005</v>
      </c>
      <c r="I248" s="44">
        <f>I247</f>
        <v>26680</v>
      </c>
      <c r="J248" s="53">
        <f t="shared" si="57"/>
        <v>11258960</v>
      </c>
      <c r="K248" s="54">
        <f t="shared" si="58"/>
        <v>12159677</v>
      </c>
      <c r="L248" s="55">
        <f t="shared" si="59"/>
        <v>25500</v>
      </c>
      <c r="M248" s="56">
        <f t="shared" si="60"/>
        <v>1392600.0000000002</v>
      </c>
      <c r="N248" s="40" t="s">
        <v>55</v>
      </c>
    </row>
    <row r="249" spans="1:14" x14ac:dyDescent="0.25">
      <c r="A249" s="42">
        <v>242</v>
      </c>
      <c r="B249" s="43">
        <v>3808</v>
      </c>
      <c r="C249" s="43">
        <v>38</v>
      </c>
      <c r="D249" s="52" t="s">
        <v>15</v>
      </c>
      <c r="E249" s="52">
        <v>422</v>
      </c>
      <c r="F249" s="52">
        <v>0</v>
      </c>
      <c r="G249" s="43">
        <f t="shared" si="61"/>
        <v>422</v>
      </c>
      <c r="H249" s="43">
        <f t="shared" si="56"/>
        <v>464.20000000000005</v>
      </c>
      <c r="I249" s="44">
        <f>I248</f>
        <v>26680</v>
      </c>
      <c r="J249" s="53">
        <f t="shared" si="57"/>
        <v>11258960</v>
      </c>
      <c r="K249" s="54">
        <f t="shared" si="58"/>
        <v>12159677</v>
      </c>
      <c r="L249" s="55">
        <f t="shared" si="59"/>
        <v>25500</v>
      </c>
      <c r="M249" s="56">
        <f t="shared" si="60"/>
        <v>1392600.0000000002</v>
      </c>
      <c r="N249" s="40" t="s">
        <v>55</v>
      </c>
    </row>
    <row r="250" spans="1:14" x14ac:dyDescent="0.25">
      <c r="A250" s="60" t="s">
        <v>3</v>
      </c>
      <c r="B250" s="60"/>
      <c r="C250" s="60"/>
      <c r="D250" s="60"/>
      <c r="E250" s="46">
        <f t="shared" ref="E250:H250" si="62">SUM(E239:E249)</f>
        <v>4166</v>
      </c>
      <c r="F250" s="46">
        <f t="shared" si="62"/>
        <v>48</v>
      </c>
      <c r="G250" s="46">
        <f t="shared" si="62"/>
        <v>4214</v>
      </c>
      <c r="H250" s="46">
        <f t="shared" si="62"/>
        <v>4635.4000000000005</v>
      </c>
      <c r="I250" s="57"/>
      <c r="J250" s="58">
        <f t="shared" ref="J250:K250" si="63">SUM(J239:J249)</f>
        <v>112092650</v>
      </c>
      <c r="K250" s="58">
        <f t="shared" si="63"/>
        <v>121060063</v>
      </c>
      <c r="L250" s="57"/>
      <c r="M250" s="58">
        <f>SUM(M239:M249)</f>
        <v>13906200</v>
      </c>
      <c r="N250" s="37"/>
    </row>
  </sheetData>
  <mergeCells count="4">
    <mergeCell ref="A234:D234"/>
    <mergeCell ref="A1:N1"/>
    <mergeCell ref="A237:N237"/>
    <mergeCell ref="A250:D25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C0ED8-AC57-49E5-9CB5-90AC83402E40}">
  <sheetPr filterMode="1"/>
  <dimension ref="A1:P190"/>
  <sheetViews>
    <sheetView topLeftCell="A105" zoomScale="190" zoomScaleNormal="190" workbookViewId="0">
      <selection activeCell="D3" sqref="D3:D171"/>
    </sheetView>
  </sheetViews>
  <sheetFormatPr defaultRowHeight="15" x14ac:dyDescent="0.25"/>
  <cols>
    <col min="1" max="1" width="4" style="4" customWidth="1"/>
    <col min="2" max="2" width="5.140625" style="5" customWidth="1"/>
    <col min="3" max="3" width="4.7109375" style="5" customWidth="1"/>
    <col min="4" max="4" width="5.7109375" style="5" customWidth="1"/>
    <col min="5" max="5" width="6.85546875" style="6" customWidth="1"/>
    <col min="6" max="6" width="6.140625" style="6" customWidth="1"/>
    <col min="7" max="7" width="5.5703125" style="6" customWidth="1"/>
    <col min="8" max="9" width="6.42578125" style="1" customWidth="1"/>
    <col min="10" max="10" width="12.28515625" style="1" customWidth="1"/>
    <col min="11" max="11" width="12.42578125" style="1" customWidth="1"/>
    <col min="12" max="12" width="7" style="1" customWidth="1"/>
    <col min="13" max="13" width="11.7109375" style="1" customWidth="1"/>
    <col min="14" max="14" width="8" customWidth="1"/>
    <col min="15" max="15" width="10.42578125" bestFit="1" customWidth="1"/>
  </cols>
  <sheetData>
    <row r="1" spans="1:16" x14ac:dyDescent="0.25">
      <c r="A1" s="61" t="s">
        <v>58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6" ht="57" customHeight="1" x14ac:dyDescent="0.25">
      <c r="A2" s="7" t="s">
        <v>1</v>
      </c>
      <c r="B2" s="8" t="s">
        <v>0</v>
      </c>
      <c r="C2" s="9" t="s">
        <v>2</v>
      </c>
      <c r="D2" s="9" t="s">
        <v>12</v>
      </c>
      <c r="E2" s="9" t="s">
        <v>16</v>
      </c>
      <c r="F2" s="9" t="s">
        <v>51</v>
      </c>
      <c r="G2" s="9" t="s">
        <v>52</v>
      </c>
      <c r="H2" s="9" t="s">
        <v>11</v>
      </c>
      <c r="I2" s="16" t="s">
        <v>57</v>
      </c>
      <c r="J2" s="8" t="s">
        <v>18</v>
      </c>
      <c r="K2" s="17" t="s">
        <v>19</v>
      </c>
      <c r="L2" s="18" t="s">
        <v>20</v>
      </c>
      <c r="M2" s="18" t="s">
        <v>21</v>
      </c>
      <c r="N2" s="8" t="s">
        <v>53</v>
      </c>
    </row>
    <row r="3" spans="1:16" x14ac:dyDescent="0.25">
      <c r="A3" s="42">
        <v>3</v>
      </c>
      <c r="B3" s="43">
        <v>706</v>
      </c>
      <c r="C3" s="43">
        <v>7</v>
      </c>
      <c r="D3" s="43" t="s">
        <v>13</v>
      </c>
      <c r="E3" s="43">
        <v>536</v>
      </c>
      <c r="F3" s="43">
        <v>24</v>
      </c>
      <c r="G3" s="43">
        <f t="shared" ref="G3:G35" si="0">E3+F3</f>
        <v>560</v>
      </c>
      <c r="H3" s="43">
        <f t="shared" ref="H3:H35" si="1">G3*1.1</f>
        <v>616</v>
      </c>
      <c r="I3" s="44">
        <v>23800</v>
      </c>
      <c r="J3" s="38">
        <f t="shared" ref="J3:J32" si="2">G3*I3</f>
        <v>13328000</v>
      </c>
      <c r="K3" s="39">
        <f t="shared" ref="K3:K35" si="3">ROUND(J3*1.08,0)</f>
        <v>14394240</v>
      </c>
      <c r="L3" s="19">
        <f t="shared" ref="L3:L35" si="4">MROUND((K3*0.025/12),500)</f>
        <v>30000</v>
      </c>
      <c r="M3" s="20">
        <f t="shared" ref="M3:M35" si="5">H3*3000</f>
        <v>1848000</v>
      </c>
      <c r="N3" s="40" t="s">
        <v>55</v>
      </c>
      <c r="P3" s="59">
        <f>K3/G3</f>
        <v>25704</v>
      </c>
    </row>
    <row r="4" spans="1:16" x14ac:dyDescent="0.25">
      <c r="A4" s="42">
        <v>6</v>
      </c>
      <c r="B4" s="43">
        <v>801</v>
      </c>
      <c r="C4" s="43">
        <v>8</v>
      </c>
      <c r="D4" s="43" t="s">
        <v>13</v>
      </c>
      <c r="E4" s="43">
        <v>537</v>
      </c>
      <c r="F4" s="43">
        <v>24</v>
      </c>
      <c r="G4" s="43">
        <f t="shared" si="0"/>
        <v>561</v>
      </c>
      <c r="H4" s="43">
        <f t="shared" si="1"/>
        <v>617.1</v>
      </c>
      <c r="I4" s="44">
        <v>23890</v>
      </c>
      <c r="J4" s="38">
        <f t="shared" si="2"/>
        <v>13402290</v>
      </c>
      <c r="K4" s="39">
        <f t="shared" si="3"/>
        <v>14474473</v>
      </c>
      <c r="L4" s="19">
        <f t="shared" si="4"/>
        <v>30000</v>
      </c>
      <c r="M4" s="20">
        <f t="shared" si="5"/>
        <v>1851300</v>
      </c>
      <c r="N4" s="40" t="s">
        <v>55</v>
      </c>
    </row>
    <row r="5" spans="1:16" hidden="1" x14ac:dyDescent="0.25">
      <c r="A5" s="42">
        <v>7</v>
      </c>
      <c r="B5" s="43">
        <v>802</v>
      </c>
      <c r="C5" s="43">
        <v>8</v>
      </c>
      <c r="D5" s="43" t="s">
        <v>15</v>
      </c>
      <c r="E5" s="43">
        <v>424</v>
      </c>
      <c r="F5" s="43">
        <v>0</v>
      </c>
      <c r="G5" s="43">
        <f t="shared" si="0"/>
        <v>424</v>
      </c>
      <c r="H5" s="43">
        <f t="shared" si="1"/>
        <v>466.40000000000003</v>
      </c>
      <c r="I5" s="44">
        <v>23890</v>
      </c>
      <c r="J5" s="38">
        <f t="shared" si="2"/>
        <v>10129360</v>
      </c>
      <c r="K5" s="39">
        <f t="shared" si="3"/>
        <v>10939709</v>
      </c>
      <c r="L5" s="19">
        <f t="shared" si="4"/>
        <v>23000</v>
      </c>
      <c r="M5" s="20">
        <f t="shared" si="5"/>
        <v>1399200</v>
      </c>
      <c r="N5" s="40" t="s">
        <v>55</v>
      </c>
    </row>
    <row r="6" spans="1:16" hidden="1" x14ac:dyDescent="0.25">
      <c r="A6" s="42">
        <v>8</v>
      </c>
      <c r="B6" s="43">
        <v>803</v>
      </c>
      <c r="C6" s="43">
        <v>8</v>
      </c>
      <c r="D6" s="43" t="s">
        <v>62</v>
      </c>
      <c r="E6" s="43">
        <v>275</v>
      </c>
      <c r="F6" s="43">
        <v>0</v>
      </c>
      <c r="G6" s="43">
        <f t="shared" si="0"/>
        <v>275</v>
      </c>
      <c r="H6" s="43">
        <f t="shared" si="1"/>
        <v>302.5</v>
      </c>
      <c r="I6" s="44">
        <v>23890</v>
      </c>
      <c r="J6" s="38">
        <f t="shared" si="2"/>
        <v>6569750</v>
      </c>
      <c r="K6" s="39">
        <f t="shared" si="3"/>
        <v>7095330</v>
      </c>
      <c r="L6" s="19">
        <f t="shared" si="4"/>
        <v>15000</v>
      </c>
      <c r="M6" s="20">
        <f t="shared" si="5"/>
        <v>907500</v>
      </c>
      <c r="N6" s="40" t="s">
        <v>55</v>
      </c>
    </row>
    <row r="7" spans="1:16" hidden="1" x14ac:dyDescent="0.25">
      <c r="A7" s="42">
        <v>9</v>
      </c>
      <c r="B7" s="43">
        <v>804</v>
      </c>
      <c r="C7" s="43">
        <v>8</v>
      </c>
      <c r="D7" s="43" t="s">
        <v>62</v>
      </c>
      <c r="E7" s="43">
        <v>275</v>
      </c>
      <c r="F7" s="43">
        <v>0</v>
      </c>
      <c r="G7" s="43">
        <f t="shared" si="0"/>
        <v>275</v>
      </c>
      <c r="H7" s="43">
        <f t="shared" si="1"/>
        <v>302.5</v>
      </c>
      <c r="I7" s="44">
        <v>23890</v>
      </c>
      <c r="J7" s="38">
        <f t="shared" si="2"/>
        <v>6569750</v>
      </c>
      <c r="K7" s="39">
        <f t="shared" si="3"/>
        <v>7095330</v>
      </c>
      <c r="L7" s="19">
        <f t="shared" si="4"/>
        <v>15000</v>
      </c>
      <c r="M7" s="20">
        <f t="shared" si="5"/>
        <v>907500</v>
      </c>
      <c r="N7" s="40" t="s">
        <v>55</v>
      </c>
    </row>
    <row r="8" spans="1:16" hidden="1" x14ac:dyDescent="0.25">
      <c r="A8" s="42">
        <v>10</v>
      </c>
      <c r="B8" s="43">
        <v>805</v>
      </c>
      <c r="C8" s="43">
        <v>8</v>
      </c>
      <c r="D8" s="43" t="s">
        <v>15</v>
      </c>
      <c r="E8" s="43">
        <v>422</v>
      </c>
      <c r="F8" s="43">
        <v>0</v>
      </c>
      <c r="G8" s="43">
        <f t="shared" si="0"/>
        <v>422</v>
      </c>
      <c r="H8" s="43">
        <f t="shared" si="1"/>
        <v>464.20000000000005</v>
      </c>
      <c r="I8" s="44">
        <v>23890</v>
      </c>
      <c r="J8" s="38">
        <f t="shared" si="2"/>
        <v>10081580</v>
      </c>
      <c r="K8" s="39">
        <f t="shared" si="3"/>
        <v>10888106</v>
      </c>
      <c r="L8" s="19">
        <f t="shared" si="4"/>
        <v>22500</v>
      </c>
      <c r="M8" s="20">
        <f t="shared" si="5"/>
        <v>1392600.0000000002</v>
      </c>
      <c r="N8" s="40" t="s">
        <v>55</v>
      </c>
    </row>
    <row r="9" spans="1:16" x14ac:dyDescent="0.25">
      <c r="A9" s="42">
        <v>14</v>
      </c>
      <c r="B9" s="43">
        <v>901</v>
      </c>
      <c r="C9" s="43">
        <v>9</v>
      </c>
      <c r="D9" s="43" t="s">
        <v>13</v>
      </c>
      <c r="E9" s="43">
        <v>537</v>
      </c>
      <c r="F9" s="43">
        <v>24</v>
      </c>
      <c r="G9" s="43">
        <f t="shared" si="0"/>
        <v>561</v>
      </c>
      <c r="H9" s="43">
        <f t="shared" si="1"/>
        <v>617.1</v>
      </c>
      <c r="I9" s="44">
        <v>23980</v>
      </c>
      <c r="J9" s="38">
        <f t="shared" si="2"/>
        <v>13452780</v>
      </c>
      <c r="K9" s="39">
        <f t="shared" si="3"/>
        <v>14529002</v>
      </c>
      <c r="L9" s="19">
        <f t="shared" si="4"/>
        <v>30500</v>
      </c>
      <c r="M9" s="20">
        <f t="shared" si="5"/>
        <v>1851300</v>
      </c>
      <c r="N9" s="40" t="s">
        <v>55</v>
      </c>
    </row>
    <row r="10" spans="1:16" hidden="1" x14ac:dyDescent="0.25">
      <c r="A10" s="42">
        <v>16</v>
      </c>
      <c r="B10" s="43">
        <v>903</v>
      </c>
      <c r="C10" s="43">
        <v>9</v>
      </c>
      <c r="D10" s="43" t="s">
        <v>62</v>
      </c>
      <c r="E10" s="43">
        <v>275</v>
      </c>
      <c r="F10" s="43">
        <v>0</v>
      </c>
      <c r="G10" s="43">
        <f t="shared" si="0"/>
        <v>275</v>
      </c>
      <c r="H10" s="43">
        <f t="shared" si="1"/>
        <v>302.5</v>
      </c>
      <c r="I10" s="44">
        <v>23980</v>
      </c>
      <c r="J10" s="38">
        <f t="shared" si="2"/>
        <v>6594500</v>
      </c>
      <c r="K10" s="39">
        <f t="shared" si="3"/>
        <v>7122060</v>
      </c>
      <c r="L10" s="19">
        <f t="shared" si="4"/>
        <v>15000</v>
      </c>
      <c r="M10" s="20">
        <f t="shared" si="5"/>
        <v>907500</v>
      </c>
      <c r="N10" s="40" t="s">
        <v>55</v>
      </c>
    </row>
    <row r="11" spans="1:16" hidden="1" x14ac:dyDescent="0.25">
      <c r="A11" s="42">
        <v>17</v>
      </c>
      <c r="B11" s="43">
        <v>904</v>
      </c>
      <c r="C11" s="43">
        <v>9</v>
      </c>
      <c r="D11" s="43" t="s">
        <v>62</v>
      </c>
      <c r="E11" s="43">
        <v>275</v>
      </c>
      <c r="F11" s="43">
        <v>0</v>
      </c>
      <c r="G11" s="43">
        <f t="shared" si="0"/>
        <v>275</v>
      </c>
      <c r="H11" s="43">
        <f t="shared" si="1"/>
        <v>302.5</v>
      </c>
      <c r="I11" s="44">
        <v>23980</v>
      </c>
      <c r="J11" s="38">
        <f t="shared" si="2"/>
        <v>6594500</v>
      </c>
      <c r="K11" s="39">
        <f t="shared" si="3"/>
        <v>7122060</v>
      </c>
      <c r="L11" s="19">
        <f t="shared" si="4"/>
        <v>15000</v>
      </c>
      <c r="M11" s="20">
        <f t="shared" si="5"/>
        <v>907500</v>
      </c>
      <c r="N11" s="40" t="s">
        <v>55</v>
      </c>
    </row>
    <row r="12" spans="1:16" x14ac:dyDescent="0.25">
      <c r="A12" s="42">
        <v>19</v>
      </c>
      <c r="B12" s="43">
        <v>906</v>
      </c>
      <c r="C12" s="43">
        <v>9</v>
      </c>
      <c r="D12" s="43" t="s">
        <v>13</v>
      </c>
      <c r="E12" s="43">
        <v>536</v>
      </c>
      <c r="F12" s="43">
        <v>24</v>
      </c>
      <c r="G12" s="43">
        <f t="shared" si="0"/>
        <v>560</v>
      </c>
      <c r="H12" s="43">
        <f t="shared" si="1"/>
        <v>616</v>
      </c>
      <c r="I12" s="44">
        <v>23980</v>
      </c>
      <c r="J12" s="38">
        <f t="shared" si="2"/>
        <v>13428800</v>
      </c>
      <c r="K12" s="39">
        <f t="shared" si="3"/>
        <v>14503104</v>
      </c>
      <c r="L12" s="19">
        <f t="shared" si="4"/>
        <v>30000</v>
      </c>
      <c r="M12" s="20">
        <f t="shared" si="5"/>
        <v>1848000</v>
      </c>
      <c r="N12" s="40" t="s">
        <v>55</v>
      </c>
    </row>
    <row r="13" spans="1:16" x14ac:dyDescent="0.25">
      <c r="A13" s="42">
        <v>22</v>
      </c>
      <c r="B13" s="43">
        <v>1001</v>
      </c>
      <c r="C13" s="43">
        <v>10</v>
      </c>
      <c r="D13" s="43" t="s">
        <v>13</v>
      </c>
      <c r="E13" s="43">
        <v>537</v>
      </c>
      <c r="F13" s="43">
        <v>24</v>
      </c>
      <c r="G13" s="43">
        <f t="shared" si="0"/>
        <v>561</v>
      </c>
      <c r="H13" s="43">
        <f t="shared" si="1"/>
        <v>617.1</v>
      </c>
      <c r="I13" s="44">
        <v>24070</v>
      </c>
      <c r="J13" s="38">
        <f t="shared" si="2"/>
        <v>13503270</v>
      </c>
      <c r="K13" s="39">
        <f t="shared" si="3"/>
        <v>14583532</v>
      </c>
      <c r="L13" s="19">
        <f t="shared" si="4"/>
        <v>30500</v>
      </c>
      <c r="M13" s="20">
        <f t="shared" si="5"/>
        <v>1851300</v>
      </c>
      <c r="N13" s="40" t="s">
        <v>55</v>
      </c>
    </row>
    <row r="14" spans="1:16" hidden="1" x14ac:dyDescent="0.25">
      <c r="A14" s="42">
        <v>24</v>
      </c>
      <c r="B14" s="43">
        <v>1003</v>
      </c>
      <c r="C14" s="43">
        <v>10</v>
      </c>
      <c r="D14" s="43" t="s">
        <v>62</v>
      </c>
      <c r="E14" s="43">
        <v>275</v>
      </c>
      <c r="F14" s="43">
        <v>0</v>
      </c>
      <c r="G14" s="43">
        <f t="shared" si="0"/>
        <v>275</v>
      </c>
      <c r="H14" s="43">
        <f t="shared" si="1"/>
        <v>302.5</v>
      </c>
      <c r="I14" s="44">
        <v>24070</v>
      </c>
      <c r="J14" s="38">
        <f t="shared" si="2"/>
        <v>6619250</v>
      </c>
      <c r="K14" s="39">
        <f t="shared" si="3"/>
        <v>7148790</v>
      </c>
      <c r="L14" s="19">
        <f t="shared" si="4"/>
        <v>15000</v>
      </c>
      <c r="M14" s="20">
        <f t="shared" si="5"/>
        <v>907500</v>
      </c>
      <c r="N14" s="40" t="s">
        <v>55</v>
      </c>
    </row>
    <row r="15" spans="1:16" hidden="1" x14ac:dyDescent="0.25">
      <c r="A15" s="42">
        <v>25</v>
      </c>
      <c r="B15" s="43">
        <v>1004</v>
      </c>
      <c r="C15" s="43">
        <v>10</v>
      </c>
      <c r="D15" s="43" t="s">
        <v>62</v>
      </c>
      <c r="E15" s="43">
        <v>275</v>
      </c>
      <c r="F15" s="43">
        <v>0</v>
      </c>
      <c r="G15" s="43">
        <f t="shared" si="0"/>
        <v>275</v>
      </c>
      <c r="H15" s="43">
        <f t="shared" si="1"/>
        <v>302.5</v>
      </c>
      <c r="I15" s="44">
        <v>24070</v>
      </c>
      <c r="J15" s="38">
        <f t="shared" si="2"/>
        <v>6619250</v>
      </c>
      <c r="K15" s="39">
        <f t="shared" si="3"/>
        <v>7148790</v>
      </c>
      <c r="L15" s="19">
        <f t="shared" si="4"/>
        <v>15000</v>
      </c>
      <c r="M15" s="20">
        <f t="shared" si="5"/>
        <v>907500</v>
      </c>
      <c r="N15" s="40" t="s">
        <v>55</v>
      </c>
    </row>
    <row r="16" spans="1:16" x14ac:dyDescent="0.25">
      <c r="A16" s="42">
        <v>27</v>
      </c>
      <c r="B16" s="43">
        <v>1006</v>
      </c>
      <c r="C16" s="43">
        <v>10</v>
      </c>
      <c r="D16" s="43" t="s">
        <v>13</v>
      </c>
      <c r="E16" s="43">
        <v>536</v>
      </c>
      <c r="F16" s="43">
        <v>24</v>
      </c>
      <c r="G16" s="43">
        <f t="shared" si="0"/>
        <v>560</v>
      </c>
      <c r="H16" s="43">
        <f t="shared" si="1"/>
        <v>616</v>
      </c>
      <c r="I16" s="44">
        <v>24070</v>
      </c>
      <c r="J16" s="38">
        <f t="shared" si="2"/>
        <v>13479200</v>
      </c>
      <c r="K16" s="39">
        <f t="shared" si="3"/>
        <v>14557536</v>
      </c>
      <c r="L16" s="19">
        <f t="shared" si="4"/>
        <v>30500</v>
      </c>
      <c r="M16" s="20">
        <f t="shared" si="5"/>
        <v>1848000</v>
      </c>
      <c r="N16" s="40" t="s">
        <v>55</v>
      </c>
    </row>
    <row r="17" spans="1:14" x14ac:dyDescent="0.25">
      <c r="A17" s="42">
        <v>30</v>
      </c>
      <c r="B17" s="43">
        <v>1101</v>
      </c>
      <c r="C17" s="43">
        <v>11</v>
      </c>
      <c r="D17" s="43" t="s">
        <v>13</v>
      </c>
      <c r="E17" s="43">
        <v>537</v>
      </c>
      <c r="F17" s="43">
        <v>24</v>
      </c>
      <c r="G17" s="43">
        <f t="shared" si="0"/>
        <v>561</v>
      </c>
      <c r="H17" s="43">
        <f t="shared" si="1"/>
        <v>617.1</v>
      </c>
      <c r="I17" s="44">
        <v>24160</v>
      </c>
      <c r="J17" s="38">
        <f t="shared" si="2"/>
        <v>13553760</v>
      </c>
      <c r="K17" s="39">
        <f t="shared" si="3"/>
        <v>14638061</v>
      </c>
      <c r="L17" s="19">
        <f t="shared" si="4"/>
        <v>30500</v>
      </c>
      <c r="M17" s="20">
        <f t="shared" si="5"/>
        <v>1851300</v>
      </c>
      <c r="N17" s="40" t="s">
        <v>55</v>
      </c>
    </row>
    <row r="18" spans="1:14" hidden="1" x14ac:dyDescent="0.25">
      <c r="A18" s="42">
        <v>32</v>
      </c>
      <c r="B18" s="43">
        <v>1103</v>
      </c>
      <c r="C18" s="43">
        <v>11</v>
      </c>
      <c r="D18" s="43" t="s">
        <v>62</v>
      </c>
      <c r="E18" s="43">
        <v>275</v>
      </c>
      <c r="F18" s="43">
        <v>0</v>
      </c>
      <c r="G18" s="43">
        <f t="shared" si="0"/>
        <v>275</v>
      </c>
      <c r="H18" s="43">
        <f t="shared" si="1"/>
        <v>302.5</v>
      </c>
      <c r="I18" s="44">
        <v>24160</v>
      </c>
      <c r="J18" s="38">
        <f t="shared" si="2"/>
        <v>6644000</v>
      </c>
      <c r="K18" s="39">
        <f t="shared" si="3"/>
        <v>7175520</v>
      </c>
      <c r="L18" s="19">
        <f t="shared" si="4"/>
        <v>15000</v>
      </c>
      <c r="M18" s="20">
        <f t="shared" si="5"/>
        <v>907500</v>
      </c>
      <c r="N18" s="40" t="s">
        <v>55</v>
      </c>
    </row>
    <row r="19" spans="1:14" hidden="1" x14ac:dyDescent="0.25">
      <c r="A19" s="42">
        <v>33</v>
      </c>
      <c r="B19" s="43">
        <v>1104</v>
      </c>
      <c r="C19" s="43">
        <v>11</v>
      </c>
      <c r="D19" s="43" t="s">
        <v>62</v>
      </c>
      <c r="E19" s="43">
        <v>275</v>
      </c>
      <c r="F19" s="43">
        <v>0</v>
      </c>
      <c r="G19" s="43">
        <f t="shared" si="0"/>
        <v>275</v>
      </c>
      <c r="H19" s="43">
        <f t="shared" si="1"/>
        <v>302.5</v>
      </c>
      <c r="I19" s="44">
        <v>24160</v>
      </c>
      <c r="J19" s="38">
        <f t="shared" si="2"/>
        <v>6644000</v>
      </c>
      <c r="K19" s="39">
        <f t="shared" si="3"/>
        <v>7175520</v>
      </c>
      <c r="L19" s="19">
        <f t="shared" si="4"/>
        <v>15000</v>
      </c>
      <c r="M19" s="20">
        <f t="shared" si="5"/>
        <v>907500</v>
      </c>
      <c r="N19" s="40" t="s">
        <v>55</v>
      </c>
    </row>
    <row r="20" spans="1:14" x14ac:dyDescent="0.25">
      <c r="A20" s="42">
        <v>35</v>
      </c>
      <c r="B20" s="43">
        <v>1106</v>
      </c>
      <c r="C20" s="43">
        <v>11</v>
      </c>
      <c r="D20" s="43" t="s">
        <v>13</v>
      </c>
      <c r="E20" s="43">
        <v>536</v>
      </c>
      <c r="F20" s="43">
        <v>24</v>
      </c>
      <c r="G20" s="43">
        <f t="shared" si="0"/>
        <v>560</v>
      </c>
      <c r="H20" s="43">
        <f t="shared" si="1"/>
        <v>616</v>
      </c>
      <c r="I20" s="44">
        <v>24160</v>
      </c>
      <c r="J20" s="38">
        <f t="shared" si="2"/>
        <v>13529600</v>
      </c>
      <c r="K20" s="39">
        <f t="shared" si="3"/>
        <v>14611968</v>
      </c>
      <c r="L20" s="19">
        <f t="shared" si="4"/>
        <v>30500</v>
      </c>
      <c r="M20" s="20">
        <f t="shared" si="5"/>
        <v>1848000</v>
      </c>
      <c r="N20" s="40" t="s">
        <v>55</v>
      </c>
    </row>
    <row r="21" spans="1:14" x14ac:dyDescent="0.25">
      <c r="A21" s="42">
        <v>38</v>
      </c>
      <c r="B21" s="43">
        <v>1201</v>
      </c>
      <c r="C21" s="43">
        <v>12</v>
      </c>
      <c r="D21" s="43" t="s">
        <v>13</v>
      </c>
      <c r="E21" s="43">
        <v>537</v>
      </c>
      <c r="F21" s="43">
        <v>24</v>
      </c>
      <c r="G21" s="43">
        <f t="shared" si="0"/>
        <v>561</v>
      </c>
      <c r="H21" s="43">
        <f t="shared" si="1"/>
        <v>617.1</v>
      </c>
      <c r="I21" s="44">
        <v>24250</v>
      </c>
      <c r="J21" s="38">
        <f t="shared" si="2"/>
        <v>13604250</v>
      </c>
      <c r="K21" s="39">
        <f t="shared" si="3"/>
        <v>14692590</v>
      </c>
      <c r="L21" s="19">
        <f t="shared" si="4"/>
        <v>30500</v>
      </c>
      <c r="M21" s="20">
        <f t="shared" si="5"/>
        <v>1851300</v>
      </c>
      <c r="N21" s="40" t="s">
        <v>55</v>
      </c>
    </row>
    <row r="22" spans="1:14" hidden="1" x14ac:dyDescent="0.25">
      <c r="A22" s="42">
        <v>40</v>
      </c>
      <c r="B22" s="43">
        <v>1203</v>
      </c>
      <c r="C22" s="43">
        <v>12</v>
      </c>
      <c r="D22" s="43" t="s">
        <v>62</v>
      </c>
      <c r="E22" s="43">
        <v>275</v>
      </c>
      <c r="F22" s="43">
        <v>0</v>
      </c>
      <c r="G22" s="43">
        <f t="shared" si="0"/>
        <v>275</v>
      </c>
      <c r="H22" s="43">
        <f t="shared" si="1"/>
        <v>302.5</v>
      </c>
      <c r="I22" s="44">
        <v>24250</v>
      </c>
      <c r="J22" s="38">
        <f t="shared" si="2"/>
        <v>6668750</v>
      </c>
      <c r="K22" s="39">
        <f t="shared" si="3"/>
        <v>7202250</v>
      </c>
      <c r="L22" s="19">
        <f t="shared" si="4"/>
        <v>15000</v>
      </c>
      <c r="M22" s="20">
        <f t="shared" si="5"/>
        <v>907500</v>
      </c>
      <c r="N22" s="40" t="s">
        <v>55</v>
      </c>
    </row>
    <row r="23" spans="1:14" hidden="1" x14ac:dyDescent="0.25">
      <c r="A23" s="42">
        <v>41</v>
      </c>
      <c r="B23" s="43">
        <v>1204</v>
      </c>
      <c r="C23" s="43">
        <v>12</v>
      </c>
      <c r="D23" s="43" t="s">
        <v>62</v>
      </c>
      <c r="E23" s="43">
        <v>275</v>
      </c>
      <c r="F23" s="43">
        <v>0</v>
      </c>
      <c r="G23" s="43">
        <f t="shared" si="0"/>
        <v>275</v>
      </c>
      <c r="H23" s="43">
        <f t="shared" si="1"/>
        <v>302.5</v>
      </c>
      <c r="I23" s="44">
        <v>24250</v>
      </c>
      <c r="J23" s="38">
        <f t="shared" si="2"/>
        <v>6668750</v>
      </c>
      <c r="K23" s="39">
        <f t="shared" si="3"/>
        <v>7202250</v>
      </c>
      <c r="L23" s="19">
        <f t="shared" si="4"/>
        <v>15000</v>
      </c>
      <c r="M23" s="20">
        <f t="shared" si="5"/>
        <v>907500</v>
      </c>
      <c r="N23" s="40" t="s">
        <v>55</v>
      </c>
    </row>
    <row r="24" spans="1:14" x14ac:dyDescent="0.25">
      <c r="A24" s="42">
        <v>43</v>
      </c>
      <c r="B24" s="43">
        <v>1206</v>
      </c>
      <c r="C24" s="43">
        <v>12</v>
      </c>
      <c r="D24" s="43" t="s">
        <v>13</v>
      </c>
      <c r="E24" s="43">
        <v>536</v>
      </c>
      <c r="F24" s="43">
        <v>24</v>
      </c>
      <c r="G24" s="43">
        <f t="shared" si="0"/>
        <v>560</v>
      </c>
      <c r="H24" s="43">
        <f t="shared" si="1"/>
        <v>616</v>
      </c>
      <c r="I24" s="44">
        <v>24250</v>
      </c>
      <c r="J24" s="38">
        <f t="shared" si="2"/>
        <v>13580000</v>
      </c>
      <c r="K24" s="39">
        <f t="shared" si="3"/>
        <v>14666400</v>
      </c>
      <c r="L24" s="19">
        <f t="shared" si="4"/>
        <v>30500</v>
      </c>
      <c r="M24" s="20">
        <f t="shared" si="5"/>
        <v>1848000</v>
      </c>
      <c r="N24" s="40" t="s">
        <v>55</v>
      </c>
    </row>
    <row r="25" spans="1:14" x14ac:dyDescent="0.25">
      <c r="A25" s="42">
        <v>46</v>
      </c>
      <c r="B25" s="43">
        <v>1301</v>
      </c>
      <c r="C25" s="43">
        <v>13</v>
      </c>
      <c r="D25" s="43" t="s">
        <v>13</v>
      </c>
      <c r="E25" s="43">
        <v>537</v>
      </c>
      <c r="F25" s="43">
        <v>24</v>
      </c>
      <c r="G25" s="43">
        <f t="shared" si="0"/>
        <v>561</v>
      </c>
      <c r="H25" s="43">
        <f t="shared" si="1"/>
        <v>617.1</v>
      </c>
      <c r="I25" s="44">
        <v>24340</v>
      </c>
      <c r="J25" s="38">
        <f t="shared" si="2"/>
        <v>13654740</v>
      </c>
      <c r="K25" s="39">
        <f t="shared" si="3"/>
        <v>14747119</v>
      </c>
      <c r="L25" s="19">
        <f t="shared" si="4"/>
        <v>30500</v>
      </c>
      <c r="M25" s="20">
        <f t="shared" si="5"/>
        <v>1851300</v>
      </c>
      <c r="N25" s="40" t="s">
        <v>55</v>
      </c>
    </row>
    <row r="26" spans="1:14" hidden="1" x14ac:dyDescent="0.25">
      <c r="A26" s="42">
        <v>48</v>
      </c>
      <c r="B26" s="43">
        <v>1303</v>
      </c>
      <c r="C26" s="43">
        <v>13</v>
      </c>
      <c r="D26" s="43" t="s">
        <v>62</v>
      </c>
      <c r="E26" s="43">
        <v>275</v>
      </c>
      <c r="F26" s="43">
        <v>0</v>
      </c>
      <c r="G26" s="43">
        <f t="shared" si="0"/>
        <v>275</v>
      </c>
      <c r="H26" s="43">
        <f t="shared" si="1"/>
        <v>302.5</v>
      </c>
      <c r="I26" s="44">
        <v>24340</v>
      </c>
      <c r="J26" s="38">
        <f t="shared" si="2"/>
        <v>6693500</v>
      </c>
      <c r="K26" s="39">
        <f t="shared" si="3"/>
        <v>7228980</v>
      </c>
      <c r="L26" s="19">
        <f t="shared" si="4"/>
        <v>15000</v>
      </c>
      <c r="M26" s="20">
        <f t="shared" si="5"/>
        <v>907500</v>
      </c>
      <c r="N26" s="40" t="s">
        <v>55</v>
      </c>
    </row>
    <row r="27" spans="1:14" hidden="1" x14ac:dyDescent="0.25">
      <c r="A27" s="42">
        <v>49</v>
      </c>
      <c r="B27" s="43">
        <v>1304</v>
      </c>
      <c r="C27" s="43">
        <v>13</v>
      </c>
      <c r="D27" s="43" t="s">
        <v>62</v>
      </c>
      <c r="E27" s="43">
        <v>275</v>
      </c>
      <c r="F27" s="43">
        <v>0</v>
      </c>
      <c r="G27" s="43">
        <f t="shared" si="0"/>
        <v>275</v>
      </c>
      <c r="H27" s="43">
        <f t="shared" si="1"/>
        <v>302.5</v>
      </c>
      <c r="I27" s="44">
        <v>24340</v>
      </c>
      <c r="J27" s="38">
        <f t="shared" si="2"/>
        <v>6693500</v>
      </c>
      <c r="K27" s="39">
        <f t="shared" si="3"/>
        <v>7228980</v>
      </c>
      <c r="L27" s="19">
        <f t="shared" si="4"/>
        <v>15000</v>
      </c>
      <c r="M27" s="20">
        <f t="shared" si="5"/>
        <v>907500</v>
      </c>
      <c r="N27" s="40" t="s">
        <v>55</v>
      </c>
    </row>
    <row r="28" spans="1:14" x14ac:dyDescent="0.25">
      <c r="A28" s="42">
        <v>51</v>
      </c>
      <c r="B28" s="43">
        <v>1306</v>
      </c>
      <c r="C28" s="43">
        <v>13</v>
      </c>
      <c r="D28" s="43" t="s">
        <v>13</v>
      </c>
      <c r="E28" s="43">
        <v>536</v>
      </c>
      <c r="F28" s="43">
        <v>24</v>
      </c>
      <c r="G28" s="43">
        <f t="shared" si="0"/>
        <v>560</v>
      </c>
      <c r="H28" s="43">
        <f t="shared" si="1"/>
        <v>616</v>
      </c>
      <c r="I28" s="44">
        <v>24340</v>
      </c>
      <c r="J28" s="38">
        <f t="shared" si="2"/>
        <v>13630400</v>
      </c>
      <c r="K28" s="39">
        <f t="shared" si="3"/>
        <v>14720832</v>
      </c>
      <c r="L28" s="19">
        <f t="shared" si="4"/>
        <v>30500</v>
      </c>
      <c r="M28" s="20">
        <f t="shared" si="5"/>
        <v>1848000</v>
      </c>
      <c r="N28" s="40" t="s">
        <v>55</v>
      </c>
    </row>
    <row r="29" spans="1:14" x14ac:dyDescent="0.25">
      <c r="A29" s="42">
        <v>54</v>
      </c>
      <c r="B29" s="43">
        <v>1401</v>
      </c>
      <c r="C29" s="43">
        <v>14</v>
      </c>
      <c r="D29" s="43" t="s">
        <v>13</v>
      </c>
      <c r="E29" s="43">
        <v>537</v>
      </c>
      <c r="F29" s="43">
        <v>24</v>
      </c>
      <c r="G29" s="43">
        <f t="shared" si="0"/>
        <v>561</v>
      </c>
      <c r="H29" s="43">
        <f t="shared" si="1"/>
        <v>617.1</v>
      </c>
      <c r="I29" s="44">
        <v>24430</v>
      </c>
      <c r="J29" s="38">
        <f t="shared" si="2"/>
        <v>13705230</v>
      </c>
      <c r="K29" s="39">
        <f t="shared" si="3"/>
        <v>14801648</v>
      </c>
      <c r="L29" s="19">
        <f t="shared" si="4"/>
        <v>31000</v>
      </c>
      <c r="M29" s="20">
        <f t="shared" si="5"/>
        <v>1851300</v>
      </c>
      <c r="N29" s="40" t="s">
        <v>55</v>
      </c>
    </row>
    <row r="30" spans="1:14" x14ac:dyDescent="0.25">
      <c r="A30" s="42">
        <v>56</v>
      </c>
      <c r="B30" s="43">
        <v>1406</v>
      </c>
      <c r="C30" s="43">
        <v>14</v>
      </c>
      <c r="D30" s="43" t="s">
        <v>13</v>
      </c>
      <c r="E30" s="43">
        <v>536</v>
      </c>
      <c r="F30" s="43">
        <v>24</v>
      </c>
      <c r="G30" s="43">
        <f t="shared" si="0"/>
        <v>560</v>
      </c>
      <c r="H30" s="43">
        <f t="shared" si="1"/>
        <v>616</v>
      </c>
      <c r="I30" s="44">
        <v>24430</v>
      </c>
      <c r="J30" s="38">
        <f t="shared" si="2"/>
        <v>13680800</v>
      </c>
      <c r="K30" s="39">
        <f t="shared" si="3"/>
        <v>14775264</v>
      </c>
      <c r="L30" s="19">
        <f t="shared" si="4"/>
        <v>31000</v>
      </c>
      <c r="M30" s="20">
        <f t="shared" si="5"/>
        <v>1848000</v>
      </c>
      <c r="N30" s="40" t="s">
        <v>55</v>
      </c>
    </row>
    <row r="31" spans="1:14" hidden="1" x14ac:dyDescent="0.25">
      <c r="A31" s="42">
        <v>57</v>
      </c>
      <c r="B31" s="43">
        <v>1407</v>
      </c>
      <c r="C31" s="43">
        <v>14</v>
      </c>
      <c r="D31" s="43" t="s">
        <v>15</v>
      </c>
      <c r="E31" s="43">
        <v>422</v>
      </c>
      <c r="F31" s="43">
        <v>0</v>
      </c>
      <c r="G31" s="43">
        <f t="shared" si="0"/>
        <v>422</v>
      </c>
      <c r="H31" s="43">
        <f t="shared" si="1"/>
        <v>464.20000000000005</v>
      </c>
      <c r="I31" s="44">
        <v>24430</v>
      </c>
      <c r="J31" s="38">
        <f t="shared" si="2"/>
        <v>10309460</v>
      </c>
      <c r="K31" s="39">
        <f t="shared" si="3"/>
        <v>11134217</v>
      </c>
      <c r="L31" s="19">
        <f t="shared" si="4"/>
        <v>23000</v>
      </c>
      <c r="M31" s="20">
        <f t="shared" si="5"/>
        <v>1392600.0000000002</v>
      </c>
      <c r="N31" s="40" t="s">
        <v>55</v>
      </c>
    </row>
    <row r="32" spans="1:14" x14ac:dyDescent="0.25">
      <c r="A32" s="42">
        <v>59</v>
      </c>
      <c r="B32" s="43">
        <v>1501</v>
      </c>
      <c r="C32" s="43">
        <v>15</v>
      </c>
      <c r="D32" s="43" t="s">
        <v>13</v>
      </c>
      <c r="E32" s="43">
        <v>537</v>
      </c>
      <c r="F32" s="43">
        <v>24</v>
      </c>
      <c r="G32" s="43">
        <f t="shared" si="0"/>
        <v>561</v>
      </c>
      <c r="H32" s="43">
        <f t="shared" si="1"/>
        <v>617.1</v>
      </c>
      <c r="I32" s="44">
        <v>24520</v>
      </c>
      <c r="J32" s="38">
        <f t="shared" si="2"/>
        <v>13755720</v>
      </c>
      <c r="K32" s="39">
        <f t="shared" si="3"/>
        <v>14856178</v>
      </c>
      <c r="L32" s="19">
        <f t="shared" si="4"/>
        <v>31000</v>
      </c>
      <c r="M32" s="20">
        <f t="shared" si="5"/>
        <v>1851300</v>
      </c>
      <c r="N32" s="40" t="s">
        <v>55</v>
      </c>
    </row>
    <row r="33" spans="1:14" hidden="1" x14ac:dyDescent="0.25">
      <c r="A33" s="42">
        <v>61</v>
      </c>
      <c r="B33" s="43">
        <v>1503</v>
      </c>
      <c r="C33" s="43">
        <v>15</v>
      </c>
      <c r="D33" s="43" t="s">
        <v>62</v>
      </c>
      <c r="E33" s="43">
        <v>275</v>
      </c>
      <c r="F33" s="43">
        <v>0</v>
      </c>
      <c r="G33" s="43">
        <f t="shared" si="0"/>
        <v>275</v>
      </c>
      <c r="H33" s="43">
        <f t="shared" si="1"/>
        <v>302.5</v>
      </c>
      <c r="I33" s="44">
        <v>24520</v>
      </c>
      <c r="J33" s="38">
        <f t="shared" ref="J33:J68" si="6">G33*I33</f>
        <v>6743000</v>
      </c>
      <c r="K33" s="39">
        <f t="shared" si="3"/>
        <v>7282440</v>
      </c>
      <c r="L33" s="19">
        <f t="shared" si="4"/>
        <v>15000</v>
      </c>
      <c r="M33" s="20">
        <f t="shared" si="5"/>
        <v>907500</v>
      </c>
      <c r="N33" s="40" t="s">
        <v>55</v>
      </c>
    </row>
    <row r="34" spans="1:14" hidden="1" x14ac:dyDescent="0.25">
      <c r="A34" s="42">
        <v>62</v>
      </c>
      <c r="B34" s="43">
        <v>1504</v>
      </c>
      <c r="C34" s="43">
        <v>15</v>
      </c>
      <c r="D34" s="43" t="s">
        <v>62</v>
      </c>
      <c r="E34" s="43">
        <v>275</v>
      </c>
      <c r="F34" s="43">
        <v>0</v>
      </c>
      <c r="G34" s="43">
        <f t="shared" si="0"/>
        <v>275</v>
      </c>
      <c r="H34" s="43">
        <f t="shared" si="1"/>
        <v>302.5</v>
      </c>
      <c r="I34" s="44">
        <v>24520</v>
      </c>
      <c r="J34" s="38">
        <f t="shared" si="6"/>
        <v>6743000</v>
      </c>
      <c r="K34" s="39">
        <f t="shared" si="3"/>
        <v>7282440</v>
      </c>
      <c r="L34" s="19">
        <f t="shared" si="4"/>
        <v>15000</v>
      </c>
      <c r="M34" s="20">
        <f t="shared" si="5"/>
        <v>907500</v>
      </c>
      <c r="N34" s="40" t="s">
        <v>55</v>
      </c>
    </row>
    <row r="35" spans="1:14" x14ac:dyDescent="0.25">
      <c r="A35" s="42">
        <v>64</v>
      </c>
      <c r="B35" s="43">
        <v>1506</v>
      </c>
      <c r="C35" s="43">
        <v>15</v>
      </c>
      <c r="D35" s="43" t="s">
        <v>13</v>
      </c>
      <c r="E35" s="43">
        <v>536</v>
      </c>
      <c r="F35" s="43">
        <v>24</v>
      </c>
      <c r="G35" s="43">
        <f t="shared" si="0"/>
        <v>560</v>
      </c>
      <c r="H35" s="43">
        <f t="shared" si="1"/>
        <v>616</v>
      </c>
      <c r="I35" s="44">
        <v>24520</v>
      </c>
      <c r="J35" s="38">
        <f t="shared" si="6"/>
        <v>13731200</v>
      </c>
      <c r="K35" s="39">
        <f t="shared" si="3"/>
        <v>14829696</v>
      </c>
      <c r="L35" s="19">
        <f t="shared" si="4"/>
        <v>31000</v>
      </c>
      <c r="M35" s="20">
        <f t="shared" si="5"/>
        <v>1848000</v>
      </c>
      <c r="N35" s="40" t="s">
        <v>55</v>
      </c>
    </row>
    <row r="36" spans="1:14" x14ac:dyDescent="0.25">
      <c r="A36" s="42">
        <v>67</v>
      </c>
      <c r="B36" s="43">
        <v>1601</v>
      </c>
      <c r="C36" s="43">
        <v>16</v>
      </c>
      <c r="D36" s="43" t="s">
        <v>13</v>
      </c>
      <c r="E36" s="43">
        <v>537</v>
      </c>
      <c r="F36" s="43">
        <v>24</v>
      </c>
      <c r="G36" s="43">
        <f t="shared" ref="G36:G72" si="7">E36+F36</f>
        <v>561</v>
      </c>
      <c r="H36" s="43">
        <f t="shared" ref="H36:H72" si="8">G36*1.1</f>
        <v>617.1</v>
      </c>
      <c r="I36" s="44">
        <v>24610</v>
      </c>
      <c r="J36" s="38">
        <f t="shared" si="6"/>
        <v>13806210</v>
      </c>
      <c r="K36" s="39">
        <f t="shared" ref="K36:K71" si="9">ROUND(J36*1.08,0)</f>
        <v>14910707</v>
      </c>
      <c r="L36" s="19">
        <f t="shared" ref="L36:L71" si="10">MROUND((K36*0.025/12),500)</f>
        <v>31000</v>
      </c>
      <c r="M36" s="20">
        <f t="shared" ref="M36:M71" si="11">H36*3000</f>
        <v>1851300</v>
      </c>
      <c r="N36" s="40" t="s">
        <v>55</v>
      </c>
    </row>
    <row r="37" spans="1:14" hidden="1" x14ac:dyDescent="0.25">
      <c r="A37" s="42">
        <v>69</v>
      </c>
      <c r="B37" s="43">
        <v>1603</v>
      </c>
      <c r="C37" s="43">
        <v>16</v>
      </c>
      <c r="D37" s="43" t="s">
        <v>62</v>
      </c>
      <c r="E37" s="43">
        <v>275</v>
      </c>
      <c r="F37" s="43">
        <v>0</v>
      </c>
      <c r="G37" s="43">
        <f t="shared" si="7"/>
        <v>275</v>
      </c>
      <c r="H37" s="43">
        <f t="shared" si="8"/>
        <v>302.5</v>
      </c>
      <c r="I37" s="44">
        <v>24610</v>
      </c>
      <c r="J37" s="38">
        <f t="shared" si="6"/>
        <v>6767750</v>
      </c>
      <c r="K37" s="39">
        <f t="shared" si="9"/>
        <v>7309170</v>
      </c>
      <c r="L37" s="19">
        <f t="shared" si="10"/>
        <v>15000</v>
      </c>
      <c r="M37" s="20">
        <f t="shared" si="11"/>
        <v>907500</v>
      </c>
      <c r="N37" s="40" t="s">
        <v>55</v>
      </c>
    </row>
    <row r="38" spans="1:14" hidden="1" x14ac:dyDescent="0.25">
      <c r="A38" s="42">
        <v>70</v>
      </c>
      <c r="B38" s="43">
        <v>1604</v>
      </c>
      <c r="C38" s="43">
        <v>16</v>
      </c>
      <c r="D38" s="43" t="s">
        <v>62</v>
      </c>
      <c r="E38" s="43">
        <v>275</v>
      </c>
      <c r="F38" s="43">
        <v>0</v>
      </c>
      <c r="G38" s="43">
        <f t="shared" si="7"/>
        <v>275</v>
      </c>
      <c r="H38" s="43">
        <f t="shared" si="8"/>
        <v>302.5</v>
      </c>
      <c r="I38" s="44">
        <v>24610</v>
      </c>
      <c r="J38" s="38">
        <f t="shared" si="6"/>
        <v>6767750</v>
      </c>
      <c r="K38" s="39">
        <f t="shared" si="9"/>
        <v>7309170</v>
      </c>
      <c r="L38" s="19">
        <f t="shared" si="10"/>
        <v>15000</v>
      </c>
      <c r="M38" s="20">
        <f t="shared" si="11"/>
        <v>907500</v>
      </c>
      <c r="N38" s="40" t="s">
        <v>55</v>
      </c>
    </row>
    <row r="39" spans="1:14" x14ac:dyDescent="0.25">
      <c r="A39" s="42">
        <v>72</v>
      </c>
      <c r="B39" s="43">
        <v>1606</v>
      </c>
      <c r="C39" s="43">
        <v>16</v>
      </c>
      <c r="D39" s="43" t="s">
        <v>13</v>
      </c>
      <c r="E39" s="43">
        <v>536</v>
      </c>
      <c r="F39" s="43">
        <v>24</v>
      </c>
      <c r="G39" s="43">
        <f t="shared" si="7"/>
        <v>560</v>
      </c>
      <c r="H39" s="43">
        <f t="shared" si="8"/>
        <v>616</v>
      </c>
      <c r="I39" s="44">
        <v>24610</v>
      </c>
      <c r="J39" s="38">
        <f t="shared" si="6"/>
        <v>13781600</v>
      </c>
      <c r="K39" s="39">
        <f t="shared" si="9"/>
        <v>14884128</v>
      </c>
      <c r="L39" s="19">
        <f t="shared" si="10"/>
        <v>31000</v>
      </c>
      <c r="M39" s="20">
        <f t="shared" si="11"/>
        <v>1848000</v>
      </c>
      <c r="N39" s="40" t="s">
        <v>55</v>
      </c>
    </row>
    <row r="40" spans="1:14" x14ac:dyDescent="0.25">
      <c r="A40" s="42">
        <v>75</v>
      </c>
      <c r="B40" s="43">
        <v>1701</v>
      </c>
      <c r="C40" s="43">
        <v>17</v>
      </c>
      <c r="D40" s="43" t="s">
        <v>13</v>
      </c>
      <c r="E40" s="43">
        <v>537</v>
      </c>
      <c r="F40" s="43">
        <v>24</v>
      </c>
      <c r="G40" s="43">
        <f t="shared" si="7"/>
        <v>561</v>
      </c>
      <c r="H40" s="43">
        <f t="shared" si="8"/>
        <v>617.1</v>
      </c>
      <c r="I40" s="44">
        <v>24700</v>
      </c>
      <c r="J40" s="38">
        <f t="shared" si="6"/>
        <v>13856700</v>
      </c>
      <c r="K40" s="39">
        <f t="shared" si="9"/>
        <v>14965236</v>
      </c>
      <c r="L40" s="19">
        <f t="shared" si="10"/>
        <v>31000</v>
      </c>
      <c r="M40" s="20">
        <f t="shared" si="11"/>
        <v>1851300</v>
      </c>
      <c r="N40" s="40" t="s">
        <v>55</v>
      </c>
    </row>
    <row r="41" spans="1:14" hidden="1" x14ac:dyDescent="0.25">
      <c r="A41" s="42">
        <v>77</v>
      </c>
      <c r="B41" s="43">
        <v>1703</v>
      </c>
      <c r="C41" s="43">
        <v>17</v>
      </c>
      <c r="D41" s="43" t="s">
        <v>62</v>
      </c>
      <c r="E41" s="43">
        <v>275</v>
      </c>
      <c r="F41" s="43">
        <v>0</v>
      </c>
      <c r="G41" s="43">
        <f t="shared" si="7"/>
        <v>275</v>
      </c>
      <c r="H41" s="43">
        <f t="shared" si="8"/>
        <v>302.5</v>
      </c>
      <c r="I41" s="44">
        <v>24700</v>
      </c>
      <c r="J41" s="38">
        <f t="shared" si="6"/>
        <v>6792500</v>
      </c>
      <c r="K41" s="39">
        <f t="shared" si="9"/>
        <v>7335900</v>
      </c>
      <c r="L41" s="19">
        <f t="shared" si="10"/>
        <v>15500</v>
      </c>
      <c r="M41" s="20">
        <f t="shared" si="11"/>
        <v>907500</v>
      </c>
      <c r="N41" s="40" t="s">
        <v>55</v>
      </c>
    </row>
    <row r="42" spans="1:14" hidden="1" x14ac:dyDescent="0.25">
      <c r="A42" s="42">
        <v>78</v>
      </c>
      <c r="B42" s="43">
        <v>1704</v>
      </c>
      <c r="C42" s="43">
        <v>17</v>
      </c>
      <c r="D42" s="43" t="s">
        <v>62</v>
      </c>
      <c r="E42" s="43">
        <v>275</v>
      </c>
      <c r="F42" s="43">
        <v>0</v>
      </c>
      <c r="G42" s="43">
        <f t="shared" si="7"/>
        <v>275</v>
      </c>
      <c r="H42" s="43">
        <f t="shared" si="8"/>
        <v>302.5</v>
      </c>
      <c r="I42" s="44">
        <v>24700</v>
      </c>
      <c r="J42" s="38">
        <f t="shared" si="6"/>
        <v>6792500</v>
      </c>
      <c r="K42" s="39">
        <f t="shared" si="9"/>
        <v>7335900</v>
      </c>
      <c r="L42" s="19">
        <f t="shared" si="10"/>
        <v>15500</v>
      </c>
      <c r="M42" s="20">
        <f t="shared" si="11"/>
        <v>907500</v>
      </c>
      <c r="N42" s="40" t="s">
        <v>55</v>
      </c>
    </row>
    <row r="43" spans="1:14" x14ac:dyDescent="0.25">
      <c r="A43" s="42">
        <v>80</v>
      </c>
      <c r="B43" s="43">
        <v>1706</v>
      </c>
      <c r="C43" s="43">
        <v>17</v>
      </c>
      <c r="D43" s="43" t="s">
        <v>13</v>
      </c>
      <c r="E43" s="43">
        <v>536</v>
      </c>
      <c r="F43" s="43">
        <v>24</v>
      </c>
      <c r="G43" s="43">
        <f t="shared" si="7"/>
        <v>560</v>
      </c>
      <c r="H43" s="43">
        <f t="shared" si="8"/>
        <v>616</v>
      </c>
      <c r="I43" s="44">
        <v>24700</v>
      </c>
      <c r="J43" s="38">
        <f t="shared" si="6"/>
        <v>13832000</v>
      </c>
      <c r="K43" s="39">
        <f t="shared" si="9"/>
        <v>14938560</v>
      </c>
      <c r="L43" s="19">
        <f t="shared" si="10"/>
        <v>31000</v>
      </c>
      <c r="M43" s="20">
        <f t="shared" si="11"/>
        <v>1848000</v>
      </c>
      <c r="N43" s="40" t="s">
        <v>55</v>
      </c>
    </row>
    <row r="44" spans="1:14" x14ac:dyDescent="0.25">
      <c r="A44" s="42">
        <v>83</v>
      </c>
      <c r="B44" s="43">
        <v>1801</v>
      </c>
      <c r="C44" s="43">
        <v>18</v>
      </c>
      <c r="D44" s="43" t="s">
        <v>13</v>
      </c>
      <c r="E44" s="43">
        <v>537</v>
      </c>
      <c r="F44" s="43">
        <v>24</v>
      </c>
      <c r="G44" s="43">
        <f t="shared" si="7"/>
        <v>561</v>
      </c>
      <c r="H44" s="43">
        <f t="shared" si="8"/>
        <v>617.1</v>
      </c>
      <c r="I44" s="44">
        <v>24790</v>
      </c>
      <c r="J44" s="38">
        <f t="shared" si="6"/>
        <v>13907190</v>
      </c>
      <c r="K44" s="39">
        <f t="shared" si="9"/>
        <v>15019765</v>
      </c>
      <c r="L44" s="19">
        <f t="shared" si="10"/>
        <v>31500</v>
      </c>
      <c r="M44" s="20">
        <f t="shared" si="11"/>
        <v>1851300</v>
      </c>
      <c r="N44" s="40" t="s">
        <v>55</v>
      </c>
    </row>
    <row r="45" spans="1:14" hidden="1" x14ac:dyDescent="0.25">
      <c r="A45" s="42">
        <v>85</v>
      </c>
      <c r="B45" s="43">
        <v>1803</v>
      </c>
      <c r="C45" s="43">
        <v>18</v>
      </c>
      <c r="D45" s="43" t="s">
        <v>62</v>
      </c>
      <c r="E45" s="43">
        <v>275</v>
      </c>
      <c r="F45" s="43">
        <v>0</v>
      </c>
      <c r="G45" s="43">
        <f t="shared" si="7"/>
        <v>275</v>
      </c>
      <c r="H45" s="43">
        <f t="shared" si="8"/>
        <v>302.5</v>
      </c>
      <c r="I45" s="44">
        <v>24790</v>
      </c>
      <c r="J45" s="38">
        <f t="shared" si="6"/>
        <v>6817250</v>
      </c>
      <c r="K45" s="39">
        <f t="shared" si="9"/>
        <v>7362630</v>
      </c>
      <c r="L45" s="19">
        <f t="shared" si="10"/>
        <v>15500</v>
      </c>
      <c r="M45" s="20">
        <f t="shared" si="11"/>
        <v>907500</v>
      </c>
      <c r="N45" s="40" t="s">
        <v>55</v>
      </c>
    </row>
    <row r="46" spans="1:14" hidden="1" x14ac:dyDescent="0.25">
      <c r="A46" s="42">
        <v>86</v>
      </c>
      <c r="B46" s="43">
        <v>1804</v>
      </c>
      <c r="C46" s="43">
        <v>18</v>
      </c>
      <c r="D46" s="43" t="s">
        <v>62</v>
      </c>
      <c r="E46" s="43">
        <v>275</v>
      </c>
      <c r="F46" s="43">
        <v>0</v>
      </c>
      <c r="G46" s="43">
        <f t="shared" si="7"/>
        <v>275</v>
      </c>
      <c r="H46" s="43">
        <f t="shared" si="8"/>
        <v>302.5</v>
      </c>
      <c r="I46" s="44">
        <v>24790</v>
      </c>
      <c r="J46" s="38">
        <f t="shared" si="6"/>
        <v>6817250</v>
      </c>
      <c r="K46" s="39">
        <f t="shared" si="9"/>
        <v>7362630</v>
      </c>
      <c r="L46" s="19">
        <f t="shared" si="10"/>
        <v>15500</v>
      </c>
      <c r="M46" s="20">
        <f t="shared" si="11"/>
        <v>907500</v>
      </c>
      <c r="N46" s="40" t="s">
        <v>55</v>
      </c>
    </row>
    <row r="47" spans="1:14" x14ac:dyDescent="0.25">
      <c r="A47" s="42">
        <v>88</v>
      </c>
      <c r="B47" s="43">
        <v>1806</v>
      </c>
      <c r="C47" s="43">
        <v>18</v>
      </c>
      <c r="D47" s="43" t="s">
        <v>13</v>
      </c>
      <c r="E47" s="43">
        <v>536</v>
      </c>
      <c r="F47" s="43">
        <v>24</v>
      </c>
      <c r="G47" s="43">
        <f t="shared" si="7"/>
        <v>560</v>
      </c>
      <c r="H47" s="43">
        <f t="shared" si="8"/>
        <v>616</v>
      </c>
      <c r="I47" s="44">
        <v>24790</v>
      </c>
      <c r="J47" s="38">
        <f t="shared" si="6"/>
        <v>13882400</v>
      </c>
      <c r="K47" s="39">
        <f t="shared" si="9"/>
        <v>14992992</v>
      </c>
      <c r="L47" s="19">
        <f t="shared" si="10"/>
        <v>31000</v>
      </c>
      <c r="M47" s="20">
        <f t="shared" si="11"/>
        <v>1848000</v>
      </c>
      <c r="N47" s="40" t="s">
        <v>55</v>
      </c>
    </row>
    <row r="48" spans="1:14" x14ac:dyDescent="0.25">
      <c r="A48" s="42">
        <v>91</v>
      </c>
      <c r="B48" s="43">
        <v>1901</v>
      </c>
      <c r="C48" s="43">
        <v>19</v>
      </c>
      <c r="D48" s="43" t="s">
        <v>13</v>
      </c>
      <c r="E48" s="43">
        <v>537</v>
      </c>
      <c r="F48" s="43">
        <v>24</v>
      </c>
      <c r="G48" s="43">
        <f t="shared" si="7"/>
        <v>561</v>
      </c>
      <c r="H48" s="43">
        <f t="shared" si="8"/>
        <v>617.1</v>
      </c>
      <c r="I48" s="44">
        <v>24880</v>
      </c>
      <c r="J48" s="38">
        <f t="shared" si="6"/>
        <v>13957680</v>
      </c>
      <c r="K48" s="39">
        <f t="shared" si="9"/>
        <v>15074294</v>
      </c>
      <c r="L48" s="19">
        <f t="shared" si="10"/>
        <v>31500</v>
      </c>
      <c r="M48" s="20">
        <f t="shared" si="11"/>
        <v>1851300</v>
      </c>
      <c r="N48" s="40" t="s">
        <v>55</v>
      </c>
    </row>
    <row r="49" spans="1:14" hidden="1" x14ac:dyDescent="0.25">
      <c r="A49" s="42">
        <v>93</v>
      </c>
      <c r="B49" s="43">
        <v>1903</v>
      </c>
      <c r="C49" s="43">
        <v>19</v>
      </c>
      <c r="D49" s="43" t="s">
        <v>62</v>
      </c>
      <c r="E49" s="43">
        <v>275</v>
      </c>
      <c r="F49" s="43">
        <v>0</v>
      </c>
      <c r="G49" s="43">
        <f t="shared" si="7"/>
        <v>275</v>
      </c>
      <c r="H49" s="43">
        <f t="shared" si="8"/>
        <v>302.5</v>
      </c>
      <c r="I49" s="44">
        <v>24880</v>
      </c>
      <c r="J49" s="38">
        <f t="shared" si="6"/>
        <v>6842000</v>
      </c>
      <c r="K49" s="39">
        <f t="shared" si="9"/>
        <v>7389360</v>
      </c>
      <c r="L49" s="19">
        <f t="shared" si="10"/>
        <v>15500</v>
      </c>
      <c r="M49" s="20">
        <f t="shared" si="11"/>
        <v>907500</v>
      </c>
      <c r="N49" s="40" t="s">
        <v>55</v>
      </c>
    </row>
    <row r="50" spans="1:14" hidden="1" x14ac:dyDescent="0.25">
      <c r="A50" s="42">
        <v>94</v>
      </c>
      <c r="B50" s="43">
        <v>1904</v>
      </c>
      <c r="C50" s="43">
        <v>19</v>
      </c>
      <c r="D50" s="43" t="s">
        <v>62</v>
      </c>
      <c r="E50" s="43">
        <v>275</v>
      </c>
      <c r="F50" s="43">
        <v>0</v>
      </c>
      <c r="G50" s="43">
        <f t="shared" si="7"/>
        <v>275</v>
      </c>
      <c r="H50" s="43">
        <f t="shared" si="8"/>
        <v>302.5</v>
      </c>
      <c r="I50" s="44">
        <v>24880</v>
      </c>
      <c r="J50" s="38">
        <f t="shared" si="6"/>
        <v>6842000</v>
      </c>
      <c r="K50" s="39">
        <f t="shared" si="9"/>
        <v>7389360</v>
      </c>
      <c r="L50" s="19">
        <f t="shared" si="10"/>
        <v>15500</v>
      </c>
      <c r="M50" s="20">
        <f t="shared" si="11"/>
        <v>907500</v>
      </c>
      <c r="N50" s="40" t="s">
        <v>55</v>
      </c>
    </row>
    <row r="51" spans="1:14" x14ac:dyDescent="0.25">
      <c r="A51" s="42">
        <v>96</v>
      </c>
      <c r="B51" s="43">
        <v>1906</v>
      </c>
      <c r="C51" s="43">
        <v>19</v>
      </c>
      <c r="D51" s="43" t="s">
        <v>13</v>
      </c>
      <c r="E51" s="43">
        <v>536</v>
      </c>
      <c r="F51" s="43">
        <v>24</v>
      </c>
      <c r="G51" s="43">
        <f t="shared" si="7"/>
        <v>560</v>
      </c>
      <c r="H51" s="43">
        <f t="shared" si="8"/>
        <v>616</v>
      </c>
      <c r="I51" s="44">
        <v>24880</v>
      </c>
      <c r="J51" s="38">
        <f t="shared" si="6"/>
        <v>13932800</v>
      </c>
      <c r="K51" s="39">
        <f t="shared" si="9"/>
        <v>15047424</v>
      </c>
      <c r="L51" s="19">
        <f t="shared" si="10"/>
        <v>31500</v>
      </c>
      <c r="M51" s="20">
        <f t="shared" si="11"/>
        <v>1848000</v>
      </c>
      <c r="N51" s="40" t="s">
        <v>55</v>
      </c>
    </row>
    <row r="52" spans="1:14" x14ac:dyDescent="0.25">
      <c r="A52" s="42">
        <v>99</v>
      </c>
      <c r="B52" s="43">
        <v>2001</v>
      </c>
      <c r="C52" s="43">
        <v>20</v>
      </c>
      <c r="D52" s="43" t="s">
        <v>13</v>
      </c>
      <c r="E52" s="43">
        <v>537</v>
      </c>
      <c r="F52" s="43">
        <v>24</v>
      </c>
      <c r="G52" s="43">
        <f t="shared" si="7"/>
        <v>561</v>
      </c>
      <c r="H52" s="43">
        <f t="shared" si="8"/>
        <v>617.1</v>
      </c>
      <c r="I52" s="44">
        <v>24970</v>
      </c>
      <c r="J52" s="38">
        <f t="shared" si="6"/>
        <v>14008170</v>
      </c>
      <c r="K52" s="39">
        <f t="shared" si="9"/>
        <v>15128824</v>
      </c>
      <c r="L52" s="19">
        <f t="shared" si="10"/>
        <v>31500</v>
      </c>
      <c r="M52" s="20">
        <f t="shared" si="11"/>
        <v>1851300</v>
      </c>
      <c r="N52" s="40" t="s">
        <v>55</v>
      </c>
    </row>
    <row r="53" spans="1:14" hidden="1" x14ac:dyDescent="0.25">
      <c r="A53" s="42">
        <v>101</v>
      </c>
      <c r="B53" s="43">
        <v>2003</v>
      </c>
      <c r="C53" s="43">
        <v>20</v>
      </c>
      <c r="D53" s="43" t="s">
        <v>62</v>
      </c>
      <c r="E53" s="43">
        <v>275</v>
      </c>
      <c r="F53" s="43">
        <v>0</v>
      </c>
      <c r="G53" s="43">
        <f t="shared" si="7"/>
        <v>275</v>
      </c>
      <c r="H53" s="43">
        <f t="shared" si="8"/>
        <v>302.5</v>
      </c>
      <c r="I53" s="44">
        <v>24970</v>
      </c>
      <c r="J53" s="38">
        <f t="shared" si="6"/>
        <v>6866750</v>
      </c>
      <c r="K53" s="39">
        <f t="shared" si="9"/>
        <v>7416090</v>
      </c>
      <c r="L53" s="19">
        <f t="shared" si="10"/>
        <v>15500</v>
      </c>
      <c r="M53" s="20">
        <f t="shared" si="11"/>
        <v>907500</v>
      </c>
      <c r="N53" s="40" t="s">
        <v>55</v>
      </c>
    </row>
    <row r="54" spans="1:14" hidden="1" x14ac:dyDescent="0.25">
      <c r="A54" s="42">
        <v>102</v>
      </c>
      <c r="B54" s="43">
        <v>2004</v>
      </c>
      <c r="C54" s="43">
        <v>20</v>
      </c>
      <c r="D54" s="43" t="s">
        <v>62</v>
      </c>
      <c r="E54" s="43">
        <v>275</v>
      </c>
      <c r="F54" s="43">
        <v>0</v>
      </c>
      <c r="G54" s="43">
        <f t="shared" si="7"/>
        <v>275</v>
      </c>
      <c r="H54" s="43">
        <f t="shared" si="8"/>
        <v>302.5</v>
      </c>
      <c r="I54" s="44">
        <v>24970</v>
      </c>
      <c r="J54" s="38">
        <f t="shared" si="6"/>
        <v>6866750</v>
      </c>
      <c r="K54" s="39">
        <f t="shared" si="9"/>
        <v>7416090</v>
      </c>
      <c r="L54" s="19">
        <f t="shared" si="10"/>
        <v>15500</v>
      </c>
      <c r="M54" s="20">
        <f t="shared" si="11"/>
        <v>907500</v>
      </c>
      <c r="N54" s="40" t="s">
        <v>55</v>
      </c>
    </row>
    <row r="55" spans="1:14" x14ac:dyDescent="0.25">
      <c r="A55" s="42">
        <v>104</v>
      </c>
      <c r="B55" s="43">
        <v>2006</v>
      </c>
      <c r="C55" s="43">
        <v>20</v>
      </c>
      <c r="D55" s="43" t="s">
        <v>13</v>
      </c>
      <c r="E55" s="43">
        <v>536</v>
      </c>
      <c r="F55" s="43">
        <v>24</v>
      </c>
      <c r="G55" s="43">
        <f t="shared" si="7"/>
        <v>560</v>
      </c>
      <c r="H55" s="43">
        <f t="shared" si="8"/>
        <v>616</v>
      </c>
      <c r="I55" s="44">
        <v>24970</v>
      </c>
      <c r="J55" s="38">
        <f t="shared" si="6"/>
        <v>13983200</v>
      </c>
      <c r="K55" s="39">
        <f t="shared" si="9"/>
        <v>15101856</v>
      </c>
      <c r="L55" s="19">
        <f t="shared" si="10"/>
        <v>31500</v>
      </c>
      <c r="M55" s="20">
        <f t="shared" si="11"/>
        <v>1848000</v>
      </c>
      <c r="N55" s="40" t="s">
        <v>55</v>
      </c>
    </row>
    <row r="56" spans="1:14" x14ac:dyDescent="0.25">
      <c r="A56" s="42">
        <v>107</v>
      </c>
      <c r="B56" s="43">
        <v>2101</v>
      </c>
      <c r="C56" s="43">
        <v>21</v>
      </c>
      <c r="D56" s="43" t="s">
        <v>13</v>
      </c>
      <c r="E56" s="43">
        <v>537</v>
      </c>
      <c r="F56" s="43">
        <v>24</v>
      </c>
      <c r="G56" s="43">
        <f t="shared" si="7"/>
        <v>561</v>
      </c>
      <c r="H56" s="43">
        <f t="shared" si="8"/>
        <v>617.1</v>
      </c>
      <c r="I56" s="44">
        <v>25060</v>
      </c>
      <c r="J56" s="38">
        <f t="shared" si="6"/>
        <v>14058660</v>
      </c>
      <c r="K56" s="39">
        <f t="shared" si="9"/>
        <v>15183353</v>
      </c>
      <c r="L56" s="19">
        <f t="shared" si="10"/>
        <v>31500</v>
      </c>
      <c r="M56" s="20">
        <f t="shared" si="11"/>
        <v>1851300</v>
      </c>
      <c r="N56" s="40" t="s">
        <v>55</v>
      </c>
    </row>
    <row r="57" spans="1:14" x14ac:dyDescent="0.25">
      <c r="A57" s="42">
        <v>109</v>
      </c>
      <c r="B57" s="43">
        <v>2106</v>
      </c>
      <c r="C57" s="43">
        <v>21</v>
      </c>
      <c r="D57" s="43" t="s">
        <v>13</v>
      </c>
      <c r="E57" s="43">
        <v>536</v>
      </c>
      <c r="F57" s="43">
        <v>24</v>
      </c>
      <c r="G57" s="43">
        <f t="shared" si="7"/>
        <v>560</v>
      </c>
      <c r="H57" s="43">
        <f t="shared" si="8"/>
        <v>616</v>
      </c>
      <c r="I57" s="44">
        <v>25060</v>
      </c>
      <c r="J57" s="38">
        <f t="shared" si="6"/>
        <v>14033600</v>
      </c>
      <c r="K57" s="39">
        <f t="shared" si="9"/>
        <v>15156288</v>
      </c>
      <c r="L57" s="19">
        <f t="shared" si="10"/>
        <v>31500</v>
      </c>
      <c r="M57" s="20">
        <f t="shared" si="11"/>
        <v>1848000</v>
      </c>
      <c r="N57" s="40" t="s">
        <v>55</v>
      </c>
    </row>
    <row r="58" spans="1:14" x14ac:dyDescent="0.25">
      <c r="A58" s="42">
        <v>112</v>
      </c>
      <c r="B58" s="43">
        <v>2201</v>
      </c>
      <c r="C58" s="43">
        <v>22</v>
      </c>
      <c r="D58" s="43" t="s">
        <v>13</v>
      </c>
      <c r="E58" s="43">
        <v>537</v>
      </c>
      <c r="F58" s="43">
        <v>24</v>
      </c>
      <c r="G58" s="43">
        <f t="shared" si="7"/>
        <v>561</v>
      </c>
      <c r="H58" s="43">
        <f t="shared" si="8"/>
        <v>617.1</v>
      </c>
      <c r="I58" s="44">
        <v>25150</v>
      </c>
      <c r="J58" s="38">
        <f t="shared" si="6"/>
        <v>14109150</v>
      </c>
      <c r="K58" s="39">
        <f t="shared" si="9"/>
        <v>15237882</v>
      </c>
      <c r="L58" s="19">
        <f t="shared" si="10"/>
        <v>31500</v>
      </c>
      <c r="M58" s="20">
        <f t="shared" si="11"/>
        <v>1851300</v>
      </c>
      <c r="N58" s="40" t="s">
        <v>55</v>
      </c>
    </row>
    <row r="59" spans="1:14" hidden="1" x14ac:dyDescent="0.25">
      <c r="A59" s="42">
        <v>113</v>
      </c>
      <c r="B59" s="43">
        <v>2202</v>
      </c>
      <c r="C59" s="43">
        <v>22</v>
      </c>
      <c r="D59" s="43" t="s">
        <v>15</v>
      </c>
      <c r="E59" s="43">
        <v>391</v>
      </c>
      <c r="F59" s="43">
        <v>31</v>
      </c>
      <c r="G59" s="43">
        <f t="shared" si="7"/>
        <v>422</v>
      </c>
      <c r="H59" s="43">
        <f t="shared" si="8"/>
        <v>464.20000000000005</v>
      </c>
      <c r="I59" s="44">
        <v>25150</v>
      </c>
      <c r="J59" s="38">
        <f t="shared" si="6"/>
        <v>10613300</v>
      </c>
      <c r="K59" s="39">
        <f t="shared" si="9"/>
        <v>11462364</v>
      </c>
      <c r="L59" s="19">
        <f t="shared" si="10"/>
        <v>24000</v>
      </c>
      <c r="M59" s="20">
        <f t="shared" si="11"/>
        <v>1392600.0000000002</v>
      </c>
      <c r="N59" s="40" t="s">
        <v>55</v>
      </c>
    </row>
    <row r="60" spans="1:14" hidden="1" x14ac:dyDescent="0.25">
      <c r="A60" s="42">
        <v>114</v>
      </c>
      <c r="B60" s="43">
        <v>2203</v>
      </c>
      <c r="C60" s="43">
        <v>22</v>
      </c>
      <c r="D60" s="43" t="s">
        <v>62</v>
      </c>
      <c r="E60" s="43">
        <v>275</v>
      </c>
      <c r="F60" s="43">
        <v>0</v>
      </c>
      <c r="G60" s="43">
        <f t="shared" si="7"/>
        <v>275</v>
      </c>
      <c r="H60" s="43">
        <f t="shared" si="8"/>
        <v>302.5</v>
      </c>
      <c r="I60" s="44">
        <v>25150</v>
      </c>
      <c r="J60" s="38">
        <f t="shared" si="6"/>
        <v>6916250</v>
      </c>
      <c r="K60" s="39">
        <f t="shared" si="9"/>
        <v>7469550</v>
      </c>
      <c r="L60" s="19">
        <f t="shared" si="10"/>
        <v>15500</v>
      </c>
      <c r="M60" s="20">
        <f t="shared" si="11"/>
        <v>907500</v>
      </c>
      <c r="N60" s="40" t="s">
        <v>55</v>
      </c>
    </row>
    <row r="61" spans="1:14" hidden="1" x14ac:dyDescent="0.25">
      <c r="A61" s="42">
        <v>115</v>
      </c>
      <c r="B61" s="43">
        <v>2204</v>
      </c>
      <c r="C61" s="43">
        <v>22</v>
      </c>
      <c r="D61" s="43" t="s">
        <v>62</v>
      </c>
      <c r="E61" s="43">
        <v>275</v>
      </c>
      <c r="F61" s="43">
        <v>0</v>
      </c>
      <c r="G61" s="43">
        <f t="shared" si="7"/>
        <v>275</v>
      </c>
      <c r="H61" s="43">
        <f t="shared" si="8"/>
        <v>302.5</v>
      </c>
      <c r="I61" s="44">
        <v>25150</v>
      </c>
      <c r="J61" s="38">
        <f t="shared" si="6"/>
        <v>6916250</v>
      </c>
      <c r="K61" s="39">
        <f t="shared" si="9"/>
        <v>7469550</v>
      </c>
      <c r="L61" s="19">
        <f t="shared" si="10"/>
        <v>15500</v>
      </c>
      <c r="M61" s="20">
        <f t="shared" si="11"/>
        <v>907500</v>
      </c>
      <c r="N61" s="40" t="s">
        <v>55</v>
      </c>
    </row>
    <row r="62" spans="1:14" hidden="1" x14ac:dyDescent="0.25">
      <c r="A62" s="42">
        <v>116</v>
      </c>
      <c r="B62" s="43">
        <v>2205</v>
      </c>
      <c r="C62" s="43">
        <v>22</v>
      </c>
      <c r="D62" s="43" t="s">
        <v>15</v>
      </c>
      <c r="E62" s="43">
        <v>390</v>
      </c>
      <c r="F62" s="43">
        <v>30</v>
      </c>
      <c r="G62" s="43">
        <f t="shared" si="7"/>
        <v>420</v>
      </c>
      <c r="H62" s="43">
        <f t="shared" si="8"/>
        <v>462.00000000000006</v>
      </c>
      <c r="I62" s="44">
        <v>25150</v>
      </c>
      <c r="J62" s="38">
        <f t="shared" si="6"/>
        <v>10563000</v>
      </c>
      <c r="K62" s="39">
        <f t="shared" si="9"/>
        <v>11408040</v>
      </c>
      <c r="L62" s="19">
        <f t="shared" si="10"/>
        <v>24000</v>
      </c>
      <c r="M62" s="20">
        <f t="shared" si="11"/>
        <v>1386000.0000000002</v>
      </c>
      <c r="N62" s="40" t="s">
        <v>55</v>
      </c>
    </row>
    <row r="63" spans="1:14" x14ac:dyDescent="0.25">
      <c r="A63" s="42">
        <v>117</v>
      </c>
      <c r="B63" s="43">
        <v>2206</v>
      </c>
      <c r="C63" s="43">
        <v>22</v>
      </c>
      <c r="D63" s="43" t="s">
        <v>13</v>
      </c>
      <c r="E63" s="43">
        <v>536</v>
      </c>
      <c r="F63" s="43">
        <v>24</v>
      </c>
      <c r="G63" s="43">
        <f t="shared" si="7"/>
        <v>560</v>
      </c>
      <c r="H63" s="43">
        <f t="shared" si="8"/>
        <v>616</v>
      </c>
      <c r="I63" s="44">
        <v>25150</v>
      </c>
      <c r="J63" s="38">
        <f t="shared" si="6"/>
        <v>14084000</v>
      </c>
      <c r="K63" s="39">
        <f t="shared" si="9"/>
        <v>15210720</v>
      </c>
      <c r="L63" s="19">
        <f t="shared" si="10"/>
        <v>31500</v>
      </c>
      <c r="M63" s="20">
        <f t="shared" si="11"/>
        <v>1848000</v>
      </c>
      <c r="N63" s="40" t="s">
        <v>55</v>
      </c>
    </row>
    <row r="64" spans="1:14" x14ac:dyDescent="0.25">
      <c r="A64" s="42">
        <v>120</v>
      </c>
      <c r="B64" s="43">
        <v>2301</v>
      </c>
      <c r="C64" s="43">
        <v>23</v>
      </c>
      <c r="D64" s="43" t="s">
        <v>13</v>
      </c>
      <c r="E64" s="43">
        <v>537</v>
      </c>
      <c r="F64" s="43">
        <v>24</v>
      </c>
      <c r="G64" s="43">
        <f t="shared" si="7"/>
        <v>561</v>
      </c>
      <c r="H64" s="43">
        <f t="shared" si="8"/>
        <v>617.1</v>
      </c>
      <c r="I64" s="44">
        <v>25240</v>
      </c>
      <c r="J64" s="38">
        <f t="shared" si="6"/>
        <v>14159640</v>
      </c>
      <c r="K64" s="39">
        <f t="shared" si="9"/>
        <v>15292411</v>
      </c>
      <c r="L64" s="19">
        <f t="shared" si="10"/>
        <v>32000</v>
      </c>
      <c r="M64" s="20">
        <f t="shared" si="11"/>
        <v>1851300</v>
      </c>
      <c r="N64" s="40" t="s">
        <v>55</v>
      </c>
    </row>
    <row r="65" spans="1:14" hidden="1" x14ac:dyDescent="0.25">
      <c r="A65" s="42">
        <v>121</v>
      </c>
      <c r="B65" s="43">
        <v>2302</v>
      </c>
      <c r="C65" s="43">
        <v>23</v>
      </c>
      <c r="D65" s="43" t="s">
        <v>15</v>
      </c>
      <c r="E65" s="43">
        <v>383</v>
      </c>
      <c r="F65" s="43">
        <v>0</v>
      </c>
      <c r="G65" s="43">
        <f t="shared" si="7"/>
        <v>383</v>
      </c>
      <c r="H65" s="43">
        <f t="shared" si="8"/>
        <v>421.3</v>
      </c>
      <c r="I65" s="44">
        <v>25240</v>
      </c>
      <c r="J65" s="38">
        <f t="shared" si="6"/>
        <v>9666920</v>
      </c>
      <c r="K65" s="39">
        <f t="shared" si="9"/>
        <v>10440274</v>
      </c>
      <c r="L65" s="19">
        <f t="shared" si="10"/>
        <v>22000</v>
      </c>
      <c r="M65" s="20">
        <f t="shared" si="11"/>
        <v>1263900</v>
      </c>
      <c r="N65" s="40" t="s">
        <v>55</v>
      </c>
    </row>
    <row r="66" spans="1:14" hidden="1" x14ac:dyDescent="0.25">
      <c r="A66" s="42">
        <v>122</v>
      </c>
      <c r="B66" s="43">
        <v>2303</v>
      </c>
      <c r="C66" s="43">
        <v>23</v>
      </c>
      <c r="D66" s="43" t="s">
        <v>62</v>
      </c>
      <c r="E66" s="43">
        <v>275</v>
      </c>
      <c r="F66" s="43">
        <v>0</v>
      </c>
      <c r="G66" s="43">
        <f t="shared" si="7"/>
        <v>275</v>
      </c>
      <c r="H66" s="43">
        <f t="shared" si="8"/>
        <v>302.5</v>
      </c>
      <c r="I66" s="44">
        <v>25240</v>
      </c>
      <c r="J66" s="38">
        <f t="shared" si="6"/>
        <v>6941000</v>
      </c>
      <c r="K66" s="39">
        <f t="shared" si="9"/>
        <v>7496280</v>
      </c>
      <c r="L66" s="19">
        <f t="shared" si="10"/>
        <v>15500</v>
      </c>
      <c r="M66" s="20">
        <f t="shared" si="11"/>
        <v>907500</v>
      </c>
      <c r="N66" s="40" t="s">
        <v>55</v>
      </c>
    </row>
    <row r="67" spans="1:14" hidden="1" x14ac:dyDescent="0.25">
      <c r="A67" s="42">
        <v>123</v>
      </c>
      <c r="B67" s="43">
        <v>2304</v>
      </c>
      <c r="C67" s="43">
        <v>23</v>
      </c>
      <c r="D67" s="43" t="s">
        <v>62</v>
      </c>
      <c r="E67" s="43">
        <v>275</v>
      </c>
      <c r="F67" s="43">
        <v>0</v>
      </c>
      <c r="G67" s="43">
        <f t="shared" si="7"/>
        <v>275</v>
      </c>
      <c r="H67" s="43">
        <f t="shared" si="8"/>
        <v>302.5</v>
      </c>
      <c r="I67" s="44">
        <v>25240</v>
      </c>
      <c r="J67" s="38">
        <f t="shared" si="6"/>
        <v>6941000</v>
      </c>
      <c r="K67" s="39">
        <f t="shared" si="9"/>
        <v>7496280</v>
      </c>
      <c r="L67" s="19">
        <f t="shared" si="10"/>
        <v>15500</v>
      </c>
      <c r="M67" s="20">
        <f t="shared" si="11"/>
        <v>907500</v>
      </c>
      <c r="N67" s="40" t="s">
        <v>55</v>
      </c>
    </row>
    <row r="68" spans="1:14" hidden="1" x14ac:dyDescent="0.25">
      <c r="A68" s="42">
        <v>124</v>
      </c>
      <c r="B68" s="43">
        <v>2305</v>
      </c>
      <c r="C68" s="43">
        <v>23</v>
      </c>
      <c r="D68" s="43" t="s">
        <v>15</v>
      </c>
      <c r="E68" s="43">
        <v>383</v>
      </c>
      <c r="F68" s="43">
        <v>0</v>
      </c>
      <c r="G68" s="43">
        <f t="shared" si="7"/>
        <v>383</v>
      </c>
      <c r="H68" s="43">
        <f t="shared" si="8"/>
        <v>421.3</v>
      </c>
      <c r="I68" s="44">
        <v>25240</v>
      </c>
      <c r="J68" s="38">
        <f t="shared" si="6"/>
        <v>9666920</v>
      </c>
      <c r="K68" s="39">
        <f t="shared" si="9"/>
        <v>10440274</v>
      </c>
      <c r="L68" s="19">
        <f t="shared" si="10"/>
        <v>22000</v>
      </c>
      <c r="M68" s="20">
        <f t="shared" si="11"/>
        <v>1263900</v>
      </c>
      <c r="N68" s="40" t="s">
        <v>55</v>
      </c>
    </row>
    <row r="69" spans="1:14" x14ac:dyDescent="0.25">
      <c r="A69" s="42">
        <v>125</v>
      </c>
      <c r="B69" s="43">
        <v>2306</v>
      </c>
      <c r="C69" s="43">
        <v>23</v>
      </c>
      <c r="D69" s="43" t="s">
        <v>13</v>
      </c>
      <c r="E69" s="43">
        <v>536</v>
      </c>
      <c r="F69" s="43">
        <v>24</v>
      </c>
      <c r="G69" s="43">
        <f t="shared" si="7"/>
        <v>560</v>
      </c>
      <c r="H69" s="43">
        <f t="shared" si="8"/>
        <v>616</v>
      </c>
      <c r="I69" s="44">
        <v>25240</v>
      </c>
      <c r="J69" s="38">
        <f t="shared" ref="J69:J131" si="12">G69*I69</f>
        <v>14134400</v>
      </c>
      <c r="K69" s="39">
        <f t="shared" si="9"/>
        <v>15265152</v>
      </c>
      <c r="L69" s="19">
        <f t="shared" si="10"/>
        <v>32000</v>
      </c>
      <c r="M69" s="20">
        <f t="shared" si="11"/>
        <v>1848000</v>
      </c>
      <c r="N69" s="40" t="s">
        <v>55</v>
      </c>
    </row>
    <row r="70" spans="1:14" hidden="1" x14ac:dyDescent="0.25">
      <c r="A70" s="42">
        <v>127</v>
      </c>
      <c r="B70" s="43">
        <v>2308</v>
      </c>
      <c r="C70" s="43">
        <v>23</v>
      </c>
      <c r="D70" s="43" t="s">
        <v>15</v>
      </c>
      <c r="E70" s="43">
        <v>422</v>
      </c>
      <c r="F70" s="43">
        <v>0</v>
      </c>
      <c r="G70" s="43">
        <f t="shared" si="7"/>
        <v>422</v>
      </c>
      <c r="H70" s="43">
        <f t="shared" si="8"/>
        <v>464.20000000000005</v>
      </c>
      <c r="I70" s="44">
        <v>25240</v>
      </c>
      <c r="J70" s="38">
        <f t="shared" si="12"/>
        <v>10651280</v>
      </c>
      <c r="K70" s="39">
        <f t="shared" si="9"/>
        <v>11503382</v>
      </c>
      <c r="L70" s="19">
        <f t="shared" si="10"/>
        <v>24000</v>
      </c>
      <c r="M70" s="20">
        <f t="shared" si="11"/>
        <v>1392600.0000000002</v>
      </c>
      <c r="N70" s="40" t="s">
        <v>55</v>
      </c>
    </row>
    <row r="71" spans="1:14" x14ac:dyDescent="0.25">
      <c r="A71" s="42">
        <v>128</v>
      </c>
      <c r="B71" s="43">
        <v>2401</v>
      </c>
      <c r="C71" s="43">
        <v>24</v>
      </c>
      <c r="D71" s="43" t="s">
        <v>13</v>
      </c>
      <c r="E71" s="43">
        <v>537</v>
      </c>
      <c r="F71" s="43">
        <v>24</v>
      </c>
      <c r="G71" s="43">
        <f t="shared" si="7"/>
        <v>561</v>
      </c>
      <c r="H71" s="43">
        <f t="shared" si="8"/>
        <v>617.1</v>
      </c>
      <c r="I71" s="44">
        <v>25330</v>
      </c>
      <c r="J71" s="38">
        <f t="shared" si="12"/>
        <v>14210130</v>
      </c>
      <c r="K71" s="39">
        <f t="shared" si="9"/>
        <v>15346940</v>
      </c>
      <c r="L71" s="19">
        <f t="shared" si="10"/>
        <v>32000</v>
      </c>
      <c r="M71" s="20">
        <f t="shared" si="11"/>
        <v>1851300</v>
      </c>
      <c r="N71" s="40" t="s">
        <v>55</v>
      </c>
    </row>
    <row r="72" spans="1:14" hidden="1" x14ac:dyDescent="0.25">
      <c r="A72" s="42">
        <v>129</v>
      </c>
      <c r="B72" s="43">
        <v>2402</v>
      </c>
      <c r="C72" s="43">
        <v>24</v>
      </c>
      <c r="D72" s="43" t="s">
        <v>15</v>
      </c>
      <c r="E72" s="43">
        <v>383</v>
      </c>
      <c r="F72" s="43">
        <v>0</v>
      </c>
      <c r="G72" s="43">
        <f t="shared" si="7"/>
        <v>383</v>
      </c>
      <c r="H72" s="43">
        <f t="shared" si="8"/>
        <v>421.3</v>
      </c>
      <c r="I72" s="44">
        <v>25330</v>
      </c>
      <c r="J72" s="38">
        <f t="shared" si="12"/>
        <v>9701390</v>
      </c>
      <c r="K72" s="39">
        <f t="shared" ref="K72:K135" si="13">ROUND(J72*1.08,0)</f>
        <v>10477501</v>
      </c>
      <c r="L72" s="19">
        <f t="shared" ref="L72:L135" si="14">MROUND((K72*0.025/12),500)</f>
        <v>22000</v>
      </c>
      <c r="M72" s="20">
        <f t="shared" ref="M72:M135" si="15">H72*3000</f>
        <v>1263900</v>
      </c>
      <c r="N72" s="40" t="s">
        <v>55</v>
      </c>
    </row>
    <row r="73" spans="1:14" hidden="1" x14ac:dyDescent="0.25">
      <c r="A73" s="42">
        <v>130</v>
      </c>
      <c r="B73" s="43">
        <v>2403</v>
      </c>
      <c r="C73" s="43">
        <v>24</v>
      </c>
      <c r="D73" s="43" t="s">
        <v>62</v>
      </c>
      <c r="E73" s="43">
        <v>275</v>
      </c>
      <c r="F73" s="43">
        <v>0</v>
      </c>
      <c r="G73" s="43">
        <f t="shared" ref="G73:G136" si="16">E73+F73</f>
        <v>275</v>
      </c>
      <c r="H73" s="43">
        <f t="shared" ref="H73:H136" si="17">G73*1.1</f>
        <v>302.5</v>
      </c>
      <c r="I73" s="44">
        <v>25330</v>
      </c>
      <c r="J73" s="38">
        <f t="shared" si="12"/>
        <v>6965750</v>
      </c>
      <c r="K73" s="39">
        <f t="shared" si="13"/>
        <v>7523010</v>
      </c>
      <c r="L73" s="19">
        <f t="shared" si="14"/>
        <v>15500</v>
      </c>
      <c r="M73" s="20">
        <f t="shared" si="15"/>
        <v>907500</v>
      </c>
      <c r="N73" s="40" t="s">
        <v>55</v>
      </c>
    </row>
    <row r="74" spans="1:14" hidden="1" x14ac:dyDescent="0.25">
      <c r="A74" s="42">
        <v>131</v>
      </c>
      <c r="B74" s="43">
        <v>2404</v>
      </c>
      <c r="C74" s="43">
        <v>24</v>
      </c>
      <c r="D74" s="43" t="s">
        <v>62</v>
      </c>
      <c r="E74" s="43">
        <v>275</v>
      </c>
      <c r="F74" s="43">
        <v>0</v>
      </c>
      <c r="G74" s="43">
        <f t="shared" si="16"/>
        <v>275</v>
      </c>
      <c r="H74" s="43">
        <f t="shared" si="17"/>
        <v>302.5</v>
      </c>
      <c r="I74" s="44">
        <v>25330</v>
      </c>
      <c r="J74" s="38">
        <f t="shared" si="12"/>
        <v>6965750</v>
      </c>
      <c r="K74" s="39">
        <f t="shared" si="13"/>
        <v>7523010</v>
      </c>
      <c r="L74" s="19">
        <f t="shared" si="14"/>
        <v>15500</v>
      </c>
      <c r="M74" s="20">
        <f t="shared" si="15"/>
        <v>907500</v>
      </c>
      <c r="N74" s="40" t="s">
        <v>55</v>
      </c>
    </row>
    <row r="75" spans="1:14" hidden="1" x14ac:dyDescent="0.25">
      <c r="A75" s="42">
        <v>132</v>
      </c>
      <c r="B75" s="43">
        <v>2405</v>
      </c>
      <c r="C75" s="43">
        <v>24</v>
      </c>
      <c r="D75" s="43" t="s">
        <v>15</v>
      </c>
      <c r="E75" s="43">
        <v>383</v>
      </c>
      <c r="F75" s="43">
        <v>0</v>
      </c>
      <c r="G75" s="43">
        <f t="shared" si="16"/>
        <v>383</v>
      </c>
      <c r="H75" s="43">
        <f t="shared" si="17"/>
        <v>421.3</v>
      </c>
      <c r="I75" s="44">
        <v>25330</v>
      </c>
      <c r="J75" s="38">
        <f t="shared" si="12"/>
        <v>9701390</v>
      </c>
      <c r="K75" s="39">
        <f t="shared" si="13"/>
        <v>10477501</v>
      </c>
      <c r="L75" s="19">
        <f t="shared" si="14"/>
        <v>22000</v>
      </c>
      <c r="M75" s="20">
        <f t="shared" si="15"/>
        <v>1263900</v>
      </c>
      <c r="N75" s="40" t="s">
        <v>55</v>
      </c>
    </row>
    <row r="76" spans="1:14" x14ac:dyDescent="0.25">
      <c r="A76" s="42">
        <v>133</v>
      </c>
      <c r="B76" s="43">
        <v>2406</v>
      </c>
      <c r="C76" s="43">
        <v>24</v>
      </c>
      <c r="D76" s="43" t="s">
        <v>13</v>
      </c>
      <c r="E76" s="43">
        <v>536</v>
      </c>
      <c r="F76" s="43">
        <v>24</v>
      </c>
      <c r="G76" s="43">
        <f t="shared" si="16"/>
        <v>560</v>
      </c>
      <c r="H76" s="43">
        <f t="shared" si="17"/>
        <v>616</v>
      </c>
      <c r="I76" s="44">
        <v>25330</v>
      </c>
      <c r="J76" s="38">
        <f t="shared" si="12"/>
        <v>14184800</v>
      </c>
      <c r="K76" s="39">
        <f t="shared" si="13"/>
        <v>15319584</v>
      </c>
      <c r="L76" s="19">
        <f t="shared" si="14"/>
        <v>32000</v>
      </c>
      <c r="M76" s="20">
        <f t="shared" si="15"/>
        <v>1848000</v>
      </c>
      <c r="N76" s="40" t="s">
        <v>55</v>
      </c>
    </row>
    <row r="77" spans="1:14" hidden="1" x14ac:dyDescent="0.25">
      <c r="A77" s="42">
        <v>134</v>
      </c>
      <c r="B77" s="43">
        <v>2407</v>
      </c>
      <c r="C77" s="43">
        <v>24</v>
      </c>
      <c r="D77" s="43" t="s">
        <v>15</v>
      </c>
      <c r="E77" s="43">
        <v>422</v>
      </c>
      <c r="F77" s="43">
        <v>0</v>
      </c>
      <c r="G77" s="43">
        <f t="shared" si="16"/>
        <v>422</v>
      </c>
      <c r="H77" s="43">
        <f t="shared" si="17"/>
        <v>464.20000000000005</v>
      </c>
      <c r="I77" s="44">
        <v>25330</v>
      </c>
      <c r="J77" s="38">
        <f t="shared" si="12"/>
        <v>10689260</v>
      </c>
      <c r="K77" s="39">
        <f t="shared" si="13"/>
        <v>11544401</v>
      </c>
      <c r="L77" s="19">
        <f t="shared" si="14"/>
        <v>24000</v>
      </c>
      <c r="M77" s="20">
        <f t="shared" si="15"/>
        <v>1392600.0000000002</v>
      </c>
      <c r="N77" s="40" t="s">
        <v>55</v>
      </c>
    </row>
    <row r="78" spans="1:14" hidden="1" x14ac:dyDescent="0.25">
      <c r="A78" s="42">
        <v>135</v>
      </c>
      <c r="B78" s="43">
        <v>2408</v>
      </c>
      <c r="C78" s="43">
        <v>24</v>
      </c>
      <c r="D78" s="43" t="s">
        <v>15</v>
      </c>
      <c r="E78" s="43">
        <v>422</v>
      </c>
      <c r="F78" s="43">
        <v>0</v>
      </c>
      <c r="G78" s="43">
        <f t="shared" si="16"/>
        <v>422</v>
      </c>
      <c r="H78" s="43">
        <f t="shared" si="17"/>
        <v>464.20000000000005</v>
      </c>
      <c r="I78" s="44">
        <v>25330</v>
      </c>
      <c r="J78" s="38">
        <f t="shared" si="12"/>
        <v>10689260</v>
      </c>
      <c r="K78" s="39">
        <f t="shared" si="13"/>
        <v>11544401</v>
      </c>
      <c r="L78" s="19">
        <f t="shared" si="14"/>
        <v>24000</v>
      </c>
      <c r="M78" s="20">
        <f t="shared" si="15"/>
        <v>1392600.0000000002</v>
      </c>
      <c r="N78" s="40" t="s">
        <v>55</v>
      </c>
    </row>
    <row r="79" spans="1:14" x14ac:dyDescent="0.25">
      <c r="A79" s="42">
        <v>136</v>
      </c>
      <c r="B79" s="43">
        <v>2501</v>
      </c>
      <c r="C79" s="43">
        <v>25</v>
      </c>
      <c r="D79" s="43" t="s">
        <v>13</v>
      </c>
      <c r="E79" s="43">
        <v>537</v>
      </c>
      <c r="F79" s="43">
        <v>24</v>
      </c>
      <c r="G79" s="43">
        <f t="shared" si="16"/>
        <v>561</v>
      </c>
      <c r="H79" s="43">
        <f t="shared" si="17"/>
        <v>617.1</v>
      </c>
      <c r="I79" s="44">
        <v>25420</v>
      </c>
      <c r="J79" s="38">
        <f t="shared" si="12"/>
        <v>14260620</v>
      </c>
      <c r="K79" s="39">
        <f t="shared" si="13"/>
        <v>15401470</v>
      </c>
      <c r="L79" s="19">
        <f t="shared" si="14"/>
        <v>32000</v>
      </c>
      <c r="M79" s="20">
        <f t="shared" si="15"/>
        <v>1851300</v>
      </c>
      <c r="N79" s="40" t="s">
        <v>55</v>
      </c>
    </row>
    <row r="80" spans="1:14" hidden="1" x14ac:dyDescent="0.25">
      <c r="A80" s="42">
        <v>137</v>
      </c>
      <c r="B80" s="43">
        <v>2502</v>
      </c>
      <c r="C80" s="43">
        <v>25</v>
      </c>
      <c r="D80" s="43" t="s">
        <v>15</v>
      </c>
      <c r="E80" s="43">
        <v>383</v>
      </c>
      <c r="F80" s="43">
        <v>0</v>
      </c>
      <c r="G80" s="43">
        <f t="shared" si="16"/>
        <v>383</v>
      </c>
      <c r="H80" s="43">
        <f t="shared" si="17"/>
        <v>421.3</v>
      </c>
      <c r="I80" s="44">
        <v>25420</v>
      </c>
      <c r="J80" s="38">
        <f t="shared" si="12"/>
        <v>9735860</v>
      </c>
      <c r="K80" s="39">
        <f t="shared" si="13"/>
        <v>10514729</v>
      </c>
      <c r="L80" s="19">
        <f t="shared" si="14"/>
        <v>22000</v>
      </c>
      <c r="M80" s="20">
        <f t="shared" si="15"/>
        <v>1263900</v>
      </c>
      <c r="N80" s="40" t="s">
        <v>55</v>
      </c>
    </row>
    <row r="81" spans="1:14" hidden="1" x14ac:dyDescent="0.25">
      <c r="A81" s="42">
        <v>138</v>
      </c>
      <c r="B81" s="43">
        <v>2503</v>
      </c>
      <c r="C81" s="43">
        <v>25</v>
      </c>
      <c r="D81" s="43" t="s">
        <v>62</v>
      </c>
      <c r="E81" s="43">
        <v>275</v>
      </c>
      <c r="F81" s="43">
        <v>0</v>
      </c>
      <c r="G81" s="43">
        <f t="shared" si="16"/>
        <v>275</v>
      </c>
      <c r="H81" s="43">
        <f t="shared" si="17"/>
        <v>302.5</v>
      </c>
      <c r="I81" s="44">
        <v>25420</v>
      </c>
      <c r="J81" s="38">
        <f t="shared" si="12"/>
        <v>6990500</v>
      </c>
      <c r="K81" s="39">
        <f t="shared" si="13"/>
        <v>7549740</v>
      </c>
      <c r="L81" s="19">
        <f t="shared" si="14"/>
        <v>15500</v>
      </c>
      <c r="M81" s="20">
        <f t="shared" si="15"/>
        <v>907500</v>
      </c>
      <c r="N81" s="40" t="s">
        <v>55</v>
      </c>
    </row>
    <row r="82" spans="1:14" hidden="1" x14ac:dyDescent="0.25">
      <c r="A82" s="42">
        <v>139</v>
      </c>
      <c r="B82" s="43">
        <v>2504</v>
      </c>
      <c r="C82" s="43">
        <v>25</v>
      </c>
      <c r="D82" s="43" t="s">
        <v>62</v>
      </c>
      <c r="E82" s="43">
        <v>275</v>
      </c>
      <c r="F82" s="43">
        <v>0</v>
      </c>
      <c r="G82" s="43">
        <f t="shared" si="16"/>
        <v>275</v>
      </c>
      <c r="H82" s="43">
        <f t="shared" si="17"/>
        <v>302.5</v>
      </c>
      <c r="I82" s="44">
        <v>25420</v>
      </c>
      <c r="J82" s="38">
        <f t="shared" si="12"/>
        <v>6990500</v>
      </c>
      <c r="K82" s="39">
        <f t="shared" si="13"/>
        <v>7549740</v>
      </c>
      <c r="L82" s="19">
        <f t="shared" si="14"/>
        <v>15500</v>
      </c>
      <c r="M82" s="20">
        <f t="shared" si="15"/>
        <v>907500</v>
      </c>
      <c r="N82" s="40" t="s">
        <v>55</v>
      </c>
    </row>
    <row r="83" spans="1:14" hidden="1" x14ac:dyDescent="0.25">
      <c r="A83" s="42">
        <v>140</v>
      </c>
      <c r="B83" s="43">
        <v>2505</v>
      </c>
      <c r="C83" s="43">
        <v>25</v>
      </c>
      <c r="D83" s="43" t="s">
        <v>15</v>
      </c>
      <c r="E83" s="43">
        <v>383</v>
      </c>
      <c r="F83" s="43">
        <v>0</v>
      </c>
      <c r="G83" s="43">
        <f t="shared" si="16"/>
        <v>383</v>
      </c>
      <c r="H83" s="43">
        <f t="shared" si="17"/>
        <v>421.3</v>
      </c>
      <c r="I83" s="44">
        <v>25420</v>
      </c>
      <c r="J83" s="38">
        <f t="shared" si="12"/>
        <v>9735860</v>
      </c>
      <c r="K83" s="39">
        <f t="shared" si="13"/>
        <v>10514729</v>
      </c>
      <c r="L83" s="19">
        <f t="shared" si="14"/>
        <v>22000</v>
      </c>
      <c r="M83" s="20">
        <f t="shared" si="15"/>
        <v>1263900</v>
      </c>
      <c r="N83" s="40" t="s">
        <v>55</v>
      </c>
    </row>
    <row r="84" spans="1:14" x14ac:dyDescent="0.25">
      <c r="A84" s="42">
        <v>141</v>
      </c>
      <c r="B84" s="43">
        <v>2506</v>
      </c>
      <c r="C84" s="43">
        <v>25</v>
      </c>
      <c r="D84" s="43" t="s">
        <v>13</v>
      </c>
      <c r="E84" s="43">
        <v>536</v>
      </c>
      <c r="F84" s="43">
        <v>24</v>
      </c>
      <c r="G84" s="43">
        <f t="shared" si="16"/>
        <v>560</v>
      </c>
      <c r="H84" s="43">
        <f t="shared" si="17"/>
        <v>616</v>
      </c>
      <c r="I84" s="44">
        <v>25420</v>
      </c>
      <c r="J84" s="38">
        <f t="shared" si="12"/>
        <v>14235200</v>
      </c>
      <c r="K84" s="39">
        <f t="shared" si="13"/>
        <v>15374016</v>
      </c>
      <c r="L84" s="19">
        <f t="shared" si="14"/>
        <v>32000</v>
      </c>
      <c r="M84" s="20">
        <f t="shared" si="15"/>
        <v>1848000</v>
      </c>
      <c r="N84" s="40" t="s">
        <v>55</v>
      </c>
    </row>
    <row r="85" spans="1:14" hidden="1" x14ac:dyDescent="0.25">
      <c r="A85" s="42">
        <v>142</v>
      </c>
      <c r="B85" s="43">
        <v>2507</v>
      </c>
      <c r="C85" s="43">
        <v>25</v>
      </c>
      <c r="D85" s="43" t="s">
        <v>15</v>
      </c>
      <c r="E85" s="43">
        <v>422</v>
      </c>
      <c r="F85" s="43">
        <v>0</v>
      </c>
      <c r="G85" s="43">
        <f t="shared" si="16"/>
        <v>422</v>
      </c>
      <c r="H85" s="43">
        <f t="shared" si="17"/>
        <v>464.20000000000005</v>
      </c>
      <c r="I85" s="44">
        <v>25420</v>
      </c>
      <c r="J85" s="38">
        <f t="shared" si="12"/>
        <v>10727240</v>
      </c>
      <c r="K85" s="39">
        <f t="shared" si="13"/>
        <v>11585419</v>
      </c>
      <c r="L85" s="19">
        <f t="shared" si="14"/>
        <v>24000</v>
      </c>
      <c r="M85" s="20">
        <f t="shared" si="15"/>
        <v>1392600.0000000002</v>
      </c>
      <c r="N85" s="40" t="s">
        <v>55</v>
      </c>
    </row>
    <row r="86" spans="1:14" hidden="1" x14ac:dyDescent="0.25">
      <c r="A86" s="42">
        <v>143</v>
      </c>
      <c r="B86" s="43">
        <v>2508</v>
      </c>
      <c r="C86" s="43">
        <v>25</v>
      </c>
      <c r="D86" s="43" t="s">
        <v>15</v>
      </c>
      <c r="E86" s="43">
        <v>422</v>
      </c>
      <c r="F86" s="43">
        <v>0</v>
      </c>
      <c r="G86" s="43">
        <f t="shared" si="16"/>
        <v>422</v>
      </c>
      <c r="H86" s="43">
        <f t="shared" si="17"/>
        <v>464.20000000000005</v>
      </c>
      <c r="I86" s="44">
        <v>25420</v>
      </c>
      <c r="J86" s="38">
        <f t="shared" si="12"/>
        <v>10727240</v>
      </c>
      <c r="K86" s="39">
        <f t="shared" si="13"/>
        <v>11585419</v>
      </c>
      <c r="L86" s="19">
        <f t="shared" si="14"/>
        <v>24000</v>
      </c>
      <c r="M86" s="20">
        <f t="shared" si="15"/>
        <v>1392600.0000000002</v>
      </c>
      <c r="N86" s="40" t="s">
        <v>55</v>
      </c>
    </row>
    <row r="87" spans="1:14" x14ac:dyDescent="0.25">
      <c r="A87" s="42">
        <v>144</v>
      </c>
      <c r="B87" s="43">
        <v>2601</v>
      </c>
      <c r="C87" s="43">
        <v>26</v>
      </c>
      <c r="D87" s="43" t="s">
        <v>13</v>
      </c>
      <c r="E87" s="43">
        <v>537</v>
      </c>
      <c r="F87" s="43">
        <v>24</v>
      </c>
      <c r="G87" s="43">
        <f t="shared" si="16"/>
        <v>561</v>
      </c>
      <c r="H87" s="43">
        <f t="shared" si="17"/>
        <v>617.1</v>
      </c>
      <c r="I87" s="44">
        <v>25510</v>
      </c>
      <c r="J87" s="38">
        <f t="shared" si="12"/>
        <v>14311110</v>
      </c>
      <c r="K87" s="39">
        <f t="shared" si="13"/>
        <v>15455999</v>
      </c>
      <c r="L87" s="19">
        <f t="shared" si="14"/>
        <v>32000</v>
      </c>
      <c r="M87" s="20">
        <f t="shared" si="15"/>
        <v>1851300</v>
      </c>
      <c r="N87" s="40" t="s">
        <v>55</v>
      </c>
    </row>
    <row r="88" spans="1:14" hidden="1" x14ac:dyDescent="0.25">
      <c r="A88" s="42">
        <v>145</v>
      </c>
      <c r="B88" s="43">
        <v>2602</v>
      </c>
      <c r="C88" s="43">
        <v>26</v>
      </c>
      <c r="D88" s="43" t="s">
        <v>15</v>
      </c>
      <c r="E88" s="43">
        <v>383</v>
      </c>
      <c r="F88" s="43">
        <v>0</v>
      </c>
      <c r="G88" s="43">
        <f t="shared" si="16"/>
        <v>383</v>
      </c>
      <c r="H88" s="43">
        <f t="shared" si="17"/>
        <v>421.3</v>
      </c>
      <c r="I88" s="44">
        <v>25510</v>
      </c>
      <c r="J88" s="38">
        <f t="shared" si="12"/>
        <v>9770330</v>
      </c>
      <c r="K88" s="39">
        <f t="shared" si="13"/>
        <v>10551956</v>
      </c>
      <c r="L88" s="19">
        <f t="shared" si="14"/>
        <v>22000</v>
      </c>
      <c r="M88" s="20">
        <f t="shared" si="15"/>
        <v>1263900</v>
      </c>
      <c r="N88" s="40" t="s">
        <v>55</v>
      </c>
    </row>
    <row r="89" spans="1:14" hidden="1" x14ac:dyDescent="0.25">
      <c r="A89" s="42">
        <v>146</v>
      </c>
      <c r="B89" s="43">
        <v>2603</v>
      </c>
      <c r="C89" s="43">
        <v>26</v>
      </c>
      <c r="D89" s="43" t="s">
        <v>62</v>
      </c>
      <c r="E89" s="43">
        <v>275</v>
      </c>
      <c r="F89" s="43">
        <v>0</v>
      </c>
      <c r="G89" s="43">
        <f t="shared" si="16"/>
        <v>275</v>
      </c>
      <c r="H89" s="43">
        <f t="shared" si="17"/>
        <v>302.5</v>
      </c>
      <c r="I89" s="44">
        <v>25510</v>
      </c>
      <c r="J89" s="38">
        <f t="shared" si="12"/>
        <v>7015250</v>
      </c>
      <c r="K89" s="39">
        <f t="shared" si="13"/>
        <v>7576470</v>
      </c>
      <c r="L89" s="19">
        <f t="shared" si="14"/>
        <v>16000</v>
      </c>
      <c r="M89" s="20">
        <f t="shared" si="15"/>
        <v>907500</v>
      </c>
      <c r="N89" s="40" t="s">
        <v>55</v>
      </c>
    </row>
    <row r="90" spans="1:14" hidden="1" x14ac:dyDescent="0.25">
      <c r="A90" s="42">
        <v>147</v>
      </c>
      <c r="B90" s="43">
        <v>2604</v>
      </c>
      <c r="C90" s="43">
        <v>26</v>
      </c>
      <c r="D90" s="43" t="s">
        <v>62</v>
      </c>
      <c r="E90" s="43">
        <v>275</v>
      </c>
      <c r="F90" s="43">
        <v>0</v>
      </c>
      <c r="G90" s="43">
        <f t="shared" si="16"/>
        <v>275</v>
      </c>
      <c r="H90" s="43">
        <f t="shared" si="17"/>
        <v>302.5</v>
      </c>
      <c r="I90" s="44">
        <v>25510</v>
      </c>
      <c r="J90" s="38">
        <f t="shared" si="12"/>
        <v>7015250</v>
      </c>
      <c r="K90" s="39">
        <f t="shared" si="13"/>
        <v>7576470</v>
      </c>
      <c r="L90" s="19">
        <f t="shared" si="14"/>
        <v>16000</v>
      </c>
      <c r="M90" s="20">
        <f t="shared" si="15"/>
        <v>907500</v>
      </c>
      <c r="N90" s="40" t="s">
        <v>55</v>
      </c>
    </row>
    <row r="91" spans="1:14" hidden="1" x14ac:dyDescent="0.25">
      <c r="A91" s="42">
        <v>148</v>
      </c>
      <c r="B91" s="43">
        <v>2605</v>
      </c>
      <c r="C91" s="43">
        <v>26</v>
      </c>
      <c r="D91" s="43" t="s">
        <v>15</v>
      </c>
      <c r="E91" s="43">
        <v>383</v>
      </c>
      <c r="F91" s="43">
        <v>0</v>
      </c>
      <c r="G91" s="43">
        <f t="shared" si="16"/>
        <v>383</v>
      </c>
      <c r="H91" s="43">
        <f t="shared" si="17"/>
        <v>421.3</v>
      </c>
      <c r="I91" s="44">
        <v>25510</v>
      </c>
      <c r="J91" s="38">
        <f t="shared" si="12"/>
        <v>9770330</v>
      </c>
      <c r="K91" s="39">
        <f t="shared" si="13"/>
        <v>10551956</v>
      </c>
      <c r="L91" s="19">
        <f t="shared" si="14"/>
        <v>22000</v>
      </c>
      <c r="M91" s="20">
        <f t="shared" si="15"/>
        <v>1263900</v>
      </c>
      <c r="N91" s="40" t="s">
        <v>55</v>
      </c>
    </row>
    <row r="92" spans="1:14" x14ac:dyDescent="0.25">
      <c r="A92" s="42">
        <v>149</v>
      </c>
      <c r="B92" s="43">
        <v>2606</v>
      </c>
      <c r="C92" s="43">
        <v>26</v>
      </c>
      <c r="D92" s="43" t="s">
        <v>13</v>
      </c>
      <c r="E92" s="43">
        <v>536</v>
      </c>
      <c r="F92" s="43">
        <v>24</v>
      </c>
      <c r="G92" s="43">
        <f t="shared" si="16"/>
        <v>560</v>
      </c>
      <c r="H92" s="43">
        <f t="shared" si="17"/>
        <v>616</v>
      </c>
      <c r="I92" s="44">
        <v>25510</v>
      </c>
      <c r="J92" s="38">
        <f t="shared" si="12"/>
        <v>14285600</v>
      </c>
      <c r="K92" s="39">
        <f t="shared" si="13"/>
        <v>15428448</v>
      </c>
      <c r="L92" s="19">
        <f t="shared" si="14"/>
        <v>32000</v>
      </c>
      <c r="M92" s="20">
        <f t="shared" si="15"/>
        <v>1848000</v>
      </c>
      <c r="N92" s="40" t="s">
        <v>55</v>
      </c>
    </row>
    <row r="93" spans="1:14" hidden="1" x14ac:dyDescent="0.25">
      <c r="A93" s="42">
        <v>150</v>
      </c>
      <c r="B93" s="43">
        <v>2607</v>
      </c>
      <c r="C93" s="43">
        <v>26</v>
      </c>
      <c r="D93" s="43" t="s">
        <v>15</v>
      </c>
      <c r="E93" s="43">
        <v>422</v>
      </c>
      <c r="F93" s="43">
        <v>0</v>
      </c>
      <c r="G93" s="43">
        <f t="shared" si="16"/>
        <v>422</v>
      </c>
      <c r="H93" s="43">
        <f t="shared" si="17"/>
        <v>464.20000000000005</v>
      </c>
      <c r="I93" s="44">
        <v>25510</v>
      </c>
      <c r="J93" s="38">
        <f t="shared" si="12"/>
        <v>10765220</v>
      </c>
      <c r="K93" s="39">
        <f t="shared" si="13"/>
        <v>11626438</v>
      </c>
      <c r="L93" s="19">
        <f t="shared" si="14"/>
        <v>24000</v>
      </c>
      <c r="M93" s="20">
        <f t="shared" si="15"/>
        <v>1392600.0000000002</v>
      </c>
      <c r="N93" s="40" t="s">
        <v>55</v>
      </c>
    </row>
    <row r="94" spans="1:14" hidden="1" x14ac:dyDescent="0.25">
      <c r="A94" s="42">
        <v>151</v>
      </c>
      <c r="B94" s="43">
        <v>2608</v>
      </c>
      <c r="C94" s="43">
        <v>26</v>
      </c>
      <c r="D94" s="43" t="s">
        <v>15</v>
      </c>
      <c r="E94" s="43">
        <v>422</v>
      </c>
      <c r="F94" s="43">
        <v>0</v>
      </c>
      <c r="G94" s="43">
        <f t="shared" si="16"/>
        <v>422</v>
      </c>
      <c r="H94" s="43">
        <f t="shared" si="17"/>
        <v>464.20000000000005</v>
      </c>
      <c r="I94" s="44">
        <v>25510</v>
      </c>
      <c r="J94" s="38">
        <f t="shared" si="12"/>
        <v>10765220</v>
      </c>
      <c r="K94" s="39">
        <f t="shared" si="13"/>
        <v>11626438</v>
      </c>
      <c r="L94" s="19">
        <f t="shared" si="14"/>
        <v>24000</v>
      </c>
      <c r="M94" s="20">
        <f t="shared" si="15"/>
        <v>1392600.0000000002</v>
      </c>
      <c r="N94" s="40" t="s">
        <v>55</v>
      </c>
    </row>
    <row r="95" spans="1:14" x14ac:dyDescent="0.25">
      <c r="A95" s="42">
        <v>152</v>
      </c>
      <c r="B95" s="43">
        <v>2701</v>
      </c>
      <c r="C95" s="43">
        <v>27</v>
      </c>
      <c r="D95" s="43" t="s">
        <v>13</v>
      </c>
      <c r="E95" s="43">
        <v>537</v>
      </c>
      <c r="F95" s="43">
        <v>24</v>
      </c>
      <c r="G95" s="43">
        <f t="shared" si="16"/>
        <v>561</v>
      </c>
      <c r="H95" s="43">
        <f t="shared" si="17"/>
        <v>617.1</v>
      </c>
      <c r="I95" s="44">
        <v>25600</v>
      </c>
      <c r="J95" s="38">
        <f t="shared" si="12"/>
        <v>14361600</v>
      </c>
      <c r="K95" s="39">
        <f t="shared" si="13"/>
        <v>15510528</v>
      </c>
      <c r="L95" s="19">
        <f t="shared" si="14"/>
        <v>32500</v>
      </c>
      <c r="M95" s="20">
        <f t="shared" si="15"/>
        <v>1851300</v>
      </c>
      <c r="N95" s="40" t="s">
        <v>55</v>
      </c>
    </row>
    <row r="96" spans="1:14" hidden="1" x14ac:dyDescent="0.25">
      <c r="A96" s="42">
        <v>153</v>
      </c>
      <c r="B96" s="43">
        <v>2702</v>
      </c>
      <c r="C96" s="43">
        <v>27</v>
      </c>
      <c r="D96" s="43" t="s">
        <v>15</v>
      </c>
      <c r="E96" s="43">
        <v>383</v>
      </c>
      <c r="F96" s="43">
        <v>0</v>
      </c>
      <c r="G96" s="43">
        <f t="shared" si="16"/>
        <v>383</v>
      </c>
      <c r="H96" s="43">
        <f t="shared" si="17"/>
        <v>421.3</v>
      </c>
      <c r="I96" s="44">
        <v>25600</v>
      </c>
      <c r="J96" s="38">
        <f t="shared" si="12"/>
        <v>9804800</v>
      </c>
      <c r="K96" s="39">
        <f t="shared" si="13"/>
        <v>10589184</v>
      </c>
      <c r="L96" s="19">
        <f t="shared" si="14"/>
        <v>22000</v>
      </c>
      <c r="M96" s="20">
        <f t="shared" si="15"/>
        <v>1263900</v>
      </c>
      <c r="N96" s="40" t="s">
        <v>55</v>
      </c>
    </row>
    <row r="97" spans="1:14" hidden="1" x14ac:dyDescent="0.25">
      <c r="A97" s="42">
        <v>154</v>
      </c>
      <c r="B97" s="43">
        <v>2703</v>
      </c>
      <c r="C97" s="43">
        <v>27</v>
      </c>
      <c r="D97" s="43" t="s">
        <v>62</v>
      </c>
      <c r="E97" s="43">
        <v>275</v>
      </c>
      <c r="F97" s="43">
        <v>0</v>
      </c>
      <c r="G97" s="43">
        <f t="shared" si="16"/>
        <v>275</v>
      </c>
      <c r="H97" s="43">
        <f t="shared" si="17"/>
        <v>302.5</v>
      </c>
      <c r="I97" s="44">
        <v>25600</v>
      </c>
      <c r="J97" s="38">
        <f t="shared" si="12"/>
        <v>7040000</v>
      </c>
      <c r="K97" s="39">
        <f t="shared" si="13"/>
        <v>7603200</v>
      </c>
      <c r="L97" s="19">
        <f t="shared" si="14"/>
        <v>16000</v>
      </c>
      <c r="M97" s="20">
        <f t="shared" si="15"/>
        <v>907500</v>
      </c>
      <c r="N97" s="40" t="s">
        <v>55</v>
      </c>
    </row>
    <row r="98" spans="1:14" hidden="1" x14ac:dyDescent="0.25">
      <c r="A98" s="42">
        <v>155</v>
      </c>
      <c r="B98" s="43">
        <v>2704</v>
      </c>
      <c r="C98" s="43">
        <v>27</v>
      </c>
      <c r="D98" s="43" t="s">
        <v>62</v>
      </c>
      <c r="E98" s="43">
        <v>275</v>
      </c>
      <c r="F98" s="43">
        <v>0</v>
      </c>
      <c r="G98" s="43">
        <f t="shared" si="16"/>
        <v>275</v>
      </c>
      <c r="H98" s="43">
        <f t="shared" si="17"/>
        <v>302.5</v>
      </c>
      <c r="I98" s="44">
        <v>25600</v>
      </c>
      <c r="J98" s="38">
        <f t="shared" si="12"/>
        <v>7040000</v>
      </c>
      <c r="K98" s="39">
        <f t="shared" si="13"/>
        <v>7603200</v>
      </c>
      <c r="L98" s="19">
        <f t="shared" si="14"/>
        <v>16000</v>
      </c>
      <c r="M98" s="20">
        <f t="shared" si="15"/>
        <v>907500</v>
      </c>
      <c r="N98" s="40" t="s">
        <v>55</v>
      </c>
    </row>
    <row r="99" spans="1:14" hidden="1" x14ac:dyDescent="0.25">
      <c r="A99" s="42">
        <v>156</v>
      </c>
      <c r="B99" s="43">
        <v>2705</v>
      </c>
      <c r="C99" s="43">
        <v>27</v>
      </c>
      <c r="D99" s="43" t="s">
        <v>15</v>
      </c>
      <c r="E99" s="43">
        <v>383</v>
      </c>
      <c r="F99" s="43">
        <v>0</v>
      </c>
      <c r="G99" s="43">
        <f t="shared" si="16"/>
        <v>383</v>
      </c>
      <c r="H99" s="43">
        <f t="shared" si="17"/>
        <v>421.3</v>
      </c>
      <c r="I99" s="44">
        <v>25600</v>
      </c>
      <c r="J99" s="38">
        <f t="shared" si="12"/>
        <v>9804800</v>
      </c>
      <c r="K99" s="39">
        <f t="shared" si="13"/>
        <v>10589184</v>
      </c>
      <c r="L99" s="19">
        <f t="shared" si="14"/>
        <v>22000</v>
      </c>
      <c r="M99" s="20">
        <f t="shared" si="15"/>
        <v>1263900</v>
      </c>
      <c r="N99" s="40" t="s">
        <v>55</v>
      </c>
    </row>
    <row r="100" spans="1:14" x14ac:dyDescent="0.25">
      <c r="A100" s="42">
        <v>157</v>
      </c>
      <c r="B100" s="43">
        <v>2706</v>
      </c>
      <c r="C100" s="43">
        <v>27</v>
      </c>
      <c r="D100" s="43" t="s">
        <v>13</v>
      </c>
      <c r="E100" s="43">
        <v>536</v>
      </c>
      <c r="F100" s="43">
        <v>24</v>
      </c>
      <c r="G100" s="43">
        <f t="shared" si="16"/>
        <v>560</v>
      </c>
      <c r="H100" s="43">
        <f t="shared" si="17"/>
        <v>616</v>
      </c>
      <c r="I100" s="44">
        <v>25600</v>
      </c>
      <c r="J100" s="38">
        <f t="shared" si="12"/>
        <v>14336000</v>
      </c>
      <c r="K100" s="39">
        <f t="shared" si="13"/>
        <v>15482880</v>
      </c>
      <c r="L100" s="19">
        <f t="shared" si="14"/>
        <v>32500</v>
      </c>
      <c r="M100" s="20">
        <f t="shared" si="15"/>
        <v>1848000</v>
      </c>
      <c r="N100" s="40" t="s">
        <v>55</v>
      </c>
    </row>
    <row r="101" spans="1:14" hidden="1" x14ac:dyDescent="0.25">
      <c r="A101" s="42">
        <v>158</v>
      </c>
      <c r="B101" s="43">
        <v>2707</v>
      </c>
      <c r="C101" s="43">
        <v>27</v>
      </c>
      <c r="D101" s="43" t="s">
        <v>15</v>
      </c>
      <c r="E101" s="43">
        <v>422</v>
      </c>
      <c r="F101" s="43">
        <v>0</v>
      </c>
      <c r="G101" s="43">
        <f t="shared" si="16"/>
        <v>422</v>
      </c>
      <c r="H101" s="43">
        <f t="shared" si="17"/>
        <v>464.20000000000005</v>
      </c>
      <c r="I101" s="44">
        <v>25600</v>
      </c>
      <c r="J101" s="38">
        <f t="shared" si="12"/>
        <v>10803200</v>
      </c>
      <c r="K101" s="39">
        <f t="shared" si="13"/>
        <v>11667456</v>
      </c>
      <c r="L101" s="19">
        <f t="shared" si="14"/>
        <v>24500</v>
      </c>
      <c r="M101" s="20">
        <f t="shared" si="15"/>
        <v>1392600.0000000002</v>
      </c>
      <c r="N101" s="40" t="s">
        <v>55</v>
      </c>
    </row>
    <row r="102" spans="1:14" hidden="1" x14ac:dyDescent="0.25">
      <c r="A102" s="42">
        <v>159</v>
      </c>
      <c r="B102" s="43">
        <v>2708</v>
      </c>
      <c r="C102" s="43">
        <v>27</v>
      </c>
      <c r="D102" s="43" t="s">
        <v>15</v>
      </c>
      <c r="E102" s="43">
        <v>422</v>
      </c>
      <c r="F102" s="43">
        <v>0</v>
      </c>
      <c r="G102" s="43">
        <f t="shared" si="16"/>
        <v>422</v>
      </c>
      <c r="H102" s="43">
        <f t="shared" si="17"/>
        <v>464.20000000000005</v>
      </c>
      <c r="I102" s="44">
        <v>25600</v>
      </c>
      <c r="J102" s="38">
        <f t="shared" si="12"/>
        <v>10803200</v>
      </c>
      <c r="K102" s="39">
        <f t="shared" si="13"/>
        <v>11667456</v>
      </c>
      <c r="L102" s="19">
        <f t="shared" si="14"/>
        <v>24500</v>
      </c>
      <c r="M102" s="20">
        <f t="shared" si="15"/>
        <v>1392600.0000000002</v>
      </c>
      <c r="N102" s="40" t="s">
        <v>55</v>
      </c>
    </row>
    <row r="103" spans="1:14" x14ac:dyDescent="0.25">
      <c r="A103" s="42">
        <v>160</v>
      </c>
      <c r="B103" s="43">
        <v>2801</v>
      </c>
      <c r="C103" s="43">
        <v>28</v>
      </c>
      <c r="D103" s="43" t="s">
        <v>13</v>
      </c>
      <c r="E103" s="43">
        <v>537</v>
      </c>
      <c r="F103" s="43">
        <v>24</v>
      </c>
      <c r="G103" s="43">
        <f t="shared" si="16"/>
        <v>561</v>
      </c>
      <c r="H103" s="43">
        <f t="shared" si="17"/>
        <v>617.1</v>
      </c>
      <c r="I103" s="44">
        <v>25690</v>
      </c>
      <c r="J103" s="38">
        <f t="shared" si="12"/>
        <v>14412090</v>
      </c>
      <c r="K103" s="39">
        <f t="shared" si="13"/>
        <v>15565057</v>
      </c>
      <c r="L103" s="19">
        <f t="shared" si="14"/>
        <v>32500</v>
      </c>
      <c r="M103" s="20">
        <f t="shared" si="15"/>
        <v>1851300</v>
      </c>
      <c r="N103" s="40" t="s">
        <v>55</v>
      </c>
    </row>
    <row r="104" spans="1:14" hidden="1" x14ac:dyDescent="0.25">
      <c r="A104" s="42">
        <v>161</v>
      </c>
      <c r="B104" s="43">
        <v>2805</v>
      </c>
      <c r="C104" s="43">
        <v>28</v>
      </c>
      <c r="D104" s="43" t="s">
        <v>15</v>
      </c>
      <c r="E104" s="43">
        <v>383</v>
      </c>
      <c r="F104" s="43">
        <v>0</v>
      </c>
      <c r="G104" s="43">
        <f t="shared" si="16"/>
        <v>383</v>
      </c>
      <c r="H104" s="43">
        <f t="shared" si="17"/>
        <v>421.3</v>
      </c>
      <c r="I104" s="44">
        <v>25690</v>
      </c>
      <c r="J104" s="38">
        <f t="shared" si="12"/>
        <v>9839270</v>
      </c>
      <c r="K104" s="39">
        <f t="shared" si="13"/>
        <v>10626412</v>
      </c>
      <c r="L104" s="19">
        <f t="shared" si="14"/>
        <v>22000</v>
      </c>
      <c r="M104" s="20">
        <f t="shared" si="15"/>
        <v>1263900</v>
      </c>
      <c r="N104" s="40" t="s">
        <v>55</v>
      </c>
    </row>
    <row r="105" spans="1:14" x14ac:dyDescent="0.25">
      <c r="A105" s="42">
        <v>162</v>
      </c>
      <c r="B105" s="43">
        <v>2806</v>
      </c>
      <c r="C105" s="43">
        <v>28</v>
      </c>
      <c r="D105" s="43" t="s">
        <v>13</v>
      </c>
      <c r="E105" s="43">
        <v>536</v>
      </c>
      <c r="F105" s="43">
        <v>24</v>
      </c>
      <c r="G105" s="43">
        <f t="shared" si="16"/>
        <v>560</v>
      </c>
      <c r="H105" s="43">
        <f t="shared" si="17"/>
        <v>616</v>
      </c>
      <c r="I105" s="44">
        <v>25690</v>
      </c>
      <c r="J105" s="38">
        <f t="shared" si="12"/>
        <v>14386400</v>
      </c>
      <c r="K105" s="39">
        <f t="shared" si="13"/>
        <v>15537312</v>
      </c>
      <c r="L105" s="19">
        <f t="shared" si="14"/>
        <v>32500</v>
      </c>
      <c r="M105" s="20">
        <f t="shared" si="15"/>
        <v>1848000</v>
      </c>
      <c r="N105" s="40" t="s">
        <v>55</v>
      </c>
    </row>
    <row r="106" spans="1:14" hidden="1" x14ac:dyDescent="0.25">
      <c r="A106" s="42">
        <v>163</v>
      </c>
      <c r="B106" s="43">
        <v>2807</v>
      </c>
      <c r="C106" s="43">
        <v>28</v>
      </c>
      <c r="D106" s="43" t="s">
        <v>15</v>
      </c>
      <c r="E106" s="43">
        <v>422</v>
      </c>
      <c r="F106" s="43">
        <v>0</v>
      </c>
      <c r="G106" s="43">
        <f t="shared" si="16"/>
        <v>422</v>
      </c>
      <c r="H106" s="43">
        <f t="shared" si="17"/>
        <v>464.20000000000005</v>
      </c>
      <c r="I106" s="44">
        <v>25690</v>
      </c>
      <c r="J106" s="38">
        <f t="shared" si="12"/>
        <v>10841180</v>
      </c>
      <c r="K106" s="39">
        <f t="shared" si="13"/>
        <v>11708474</v>
      </c>
      <c r="L106" s="19">
        <f t="shared" si="14"/>
        <v>24500</v>
      </c>
      <c r="M106" s="20">
        <f t="shared" si="15"/>
        <v>1392600.0000000002</v>
      </c>
      <c r="N106" s="40" t="s">
        <v>55</v>
      </c>
    </row>
    <row r="107" spans="1:14" hidden="1" x14ac:dyDescent="0.25">
      <c r="A107" s="42">
        <v>164</v>
      </c>
      <c r="B107" s="43">
        <v>2808</v>
      </c>
      <c r="C107" s="43">
        <v>28</v>
      </c>
      <c r="D107" s="43" t="s">
        <v>15</v>
      </c>
      <c r="E107" s="43">
        <v>422</v>
      </c>
      <c r="F107" s="43">
        <v>0</v>
      </c>
      <c r="G107" s="43">
        <f t="shared" si="16"/>
        <v>422</v>
      </c>
      <c r="H107" s="43">
        <f t="shared" si="17"/>
        <v>464.20000000000005</v>
      </c>
      <c r="I107" s="44">
        <v>25690</v>
      </c>
      <c r="J107" s="38">
        <f t="shared" si="12"/>
        <v>10841180</v>
      </c>
      <c r="K107" s="39">
        <f t="shared" si="13"/>
        <v>11708474</v>
      </c>
      <c r="L107" s="19">
        <f t="shared" si="14"/>
        <v>24500</v>
      </c>
      <c r="M107" s="20">
        <f t="shared" si="15"/>
        <v>1392600.0000000002</v>
      </c>
      <c r="N107" s="40" t="s">
        <v>55</v>
      </c>
    </row>
    <row r="108" spans="1:14" x14ac:dyDescent="0.25">
      <c r="A108" s="42">
        <v>165</v>
      </c>
      <c r="B108" s="43">
        <v>2901</v>
      </c>
      <c r="C108" s="43">
        <v>29</v>
      </c>
      <c r="D108" s="43" t="s">
        <v>13</v>
      </c>
      <c r="E108" s="43">
        <v>537</v>
      </c>
      <c r="F108" s="43">
        <v>24</v>
      </c>
      <c r="G108" s="43">
        <f t="shared" si="16"/>
        <v>561</v>
      </c>
      <c r="H108" s="43">
        <f t="shared" si="17"/>
        <v>617.1</v>
      </c>
      <c r="I108" s="44">
        <v>25780</v>
      </c>
      <c r="J108" s="38">
        <f t="shared" si="12"/>
        <v>14462580</v>
      </c>
      <c r="K108" s="39">
        <f t="shared" si="13"/>
        <v>15619586</v>
      </c>
      <c r="L108" s="19">
        <f t="shared" si="14"/>
        <v>32500</v>
      </c>
      <c r="M108" s="20">
        <f t="shared" si="15"/>
        <v>1851300</v>
      </c>
      <c r="N108" s="40" t="s">
        <v>55</v>
      </c>
    </row>
    <row r="109" spans="1:14" hidden="1" x14ac:dyDescent="0.25">
      <c r="A109" s="42">
        <v>166</v>
      </c>
      <c r="B109" s="43">
        <v>2902</v>
      </c>
      <c r="C109" s="43">
        <v>29</v>
      </c>
      <c r="D109" s="43" t="s">
        <v>15</v>
      </c>
      <c r="E109" s="43">
        <v>383</v>
      </c>
      <c r="F109" s="43">
        <v>0</v>
      </c>
      <c r="G109" s="43">
        <f t="shared" si="16"/>
        <v>383</v>
      </c>
      <c r="H109" s="43">
        <f t="shared" si="17"/>
        <v>421.3</v>
      </c>
      <c r="I109" s="44">
        <v>25780</v>
      </c>
      <c r="J109" s="38">
        <f t="shared" si="12"/>
        <v>9873740</v>
      </c>
      <c r="K109" s="39">
        <f t="shared" si="13"/>
        <v>10663639</v>
      </c>
      <c r="L109" s="19">
        <f t="shared" si="14"/>
        <v>22000</v>
      </c>
      <c r="M109" s="20">
        <f t="shared" si="15"/>
        <v>1263900</v>
      </c>
      <c r="N109" s="40" t="s">
        <v>55</v>
      </c>
    </row>
    <row r="110" spans="1:14" hidden="1" x14ac:dyDescent="0.25">
      <c r="A110" s="42">
        <v>167</v>
      </c>
      <c r="B110" s="43">
        <v>2903</v>
      </c>
      <c r="C110" s="43">
        <v>29</v>
      </c>
      <c r="D110" s="43" t="s">
        <v>62</v>
      </c>
      <c r="E110" s="43">
        <v>275</v>
      </c>
      <c r="F110" s="43">
        <v>0</v>
      </c>
      <c r="G110" s="43">
        <f t="shared" si="16"/>
        <v>275</v>
      </c>
      <c r="H110" s="43">
        <f t="shared" si="17"/>
        <v>302.5</v>
      </c>
      <c r="I110" s="44">
        <v>25780</v>
      </c>
      <c r="J110" s="38">
        <f t="shared" si="12"/>
        <v>7089500</v>
      </c>
      <c r="K110" s="39">
        <f t="shared" si="13"/>
        <v>7656660</v>
      </c>
      <c r="L110" s="19">
        <f t="shared" si="14"/>
        <v>16000</v>
      </c>
      <c r="M110" s="20">
        <f t="shared" si="15"/>
        <v>907500</v>
      </c>
      <c r="N110" s="40" t="s">
        <v>55</v>
      </c>
    </row>
    <row r="111" spans="1:14" hidden="1" x14ac:dyDescent="0.25">
      <c r="A111" s="42">
        <v>168</v>
      </c>
      <c r="B111" s="43">
        <v>2904</v>
      </c>
      <c r="C111" s="43">
        <v>29</v>
      </c>
      <c r="D111" s="43" t="s">
        <v>62</v>
      </c>
      <c r="E111" s="43">
        <v>275</v>
      </c>
      <c r="F111" s="43">
        <v>0</v>
      </c>
      <c r="G111" s="43">
        <f t="shared" si="16"/>
        <v>275</v>
      </c>
      <c r="H111" s="43">
        <f t="shared" si="17"/>
        <v>302.5</v>
      </c>
      <c r="I111" s="44">
        <v>25780</v>
      </c>
      <c r="J111" s="38">
        <f t="shared" si="12"/>
        <v>7089500</v>
      </c>
      <c r="K111" s="39">
        <f t="shared" si="13"/>
        <v>7656660</v>
      </c>
      <c r="L111" s="19">
        <f t="shared" si="14"/>
        <v>16000</v>
      </c>
      <c r="M111" s="20">
        <f t="shared" si="15"/>
        <v>907500</v>
      </c>
      <c r="N111" s="40" t="s">
        <v>55</v>
      </c>
    </row>
    <row r="112" spans="1:14" hidden="1" x14ac:dyDescent="0.25">
      <c r="A112" s="42">
        <v>169</v>
      </c>
      <c r="B112" s="43">
        <v>2905</v>
      </c>
      <c r="C112" s="43">
        <v>29</v>
      </c>
      <c r="D112" s="43" t="s">
        <v>15</v>
      </c>
      <c r="E112" s="43">
        <v>383</v>
      </c>
      <c r="F112" s="43">
        <v>0</v>
      </c>
      <c r="G112" s="43">
        <f t="shared" si="16"/>
        <v>383</v>
      </c>
      <c r="H112" s="43">
        <f t="shared" si="17"/>
        <v>421.3</v>
      </c>
      <c r="I112" s="44">
        <v>25780</v>
      </c>
      <c r="J112" s="38">
        <f t="shared" si="12"/>
        <v>9873740</v>
      </c>
      <c r="K112" s="39">
        <f t="shared" si="13"/>
        <v>10663639</v>
      </c>
      <c r="L112" s="19">
        <f t="shared" si="14"/>
        <v>22000</v>
      </c>
      <c r="M112" s="20">
        <f t="shared" si="15"/>
        <v>1263900</v>
      </c>
      <c r="N112" s="40" t="s">
        <v>55</v>
      </c>
    </row>
    <row r="113" spans="1:14" x14ac:dyDescent="0.25">
      <c r="A113" s="42">
        <v>170</v>
      </c>
      <c r="B113" s="43">
        <v>2906</v>
      </c>
      <c r="C113" s="43">
        <v>29</v>
      </c>
      <c r="D113" s="43" t="s">
        <v>13</v>
      </c>
      <c r="E113" s="43">
        <v>536</v>
      </c>
      <c r="F113" s="43">
        <v>24</v>
      </c>
      <c r="G113" s="43">
        <f t="shared" si="16"/>
        <v>560</v>
      </c>
      <c r="H113" s="43">
        <f t="shared" si="17"/>
        <v>616</v>
      </c>
      <c r="I113" s="44">
        <v>25780</v>
      </c>
      <c r="J113" s="38">
        <f t="shared" si="12"/>
        <v>14436800</v>
      </c>
      <c r="K113" s="39">
        <f t="shared" si="13"/>
        <v>15591744</v>
      </c>
      <c r="L113" s="19">
        <f t="shared" si="14"/>
        <v>32500</v>
      </c>
      <c r="M113" s="20">
        <f t="shared" si="15"/>
        <v>1848000</v>
      </c>
      <c r="N113" s="40" t="s">
        <v>55</v>
      </c>
    </row>
    <row r="114" spans="1:14" hidden="1" x14ac:dyDescent="0.25">
      <c r="A114" s="42">
        <v>171</v>
      </c>
      <c r="B114" s="43">
        <v>2907</v>
      </c>
      <c r="C114" s="43">
        <v>29</v>
      </c>
      <c r="D114" s="43" t="s">
        <v>15</v>
      </c>
      <c r="E114" s="43">
        <v>422</v>
      </c>
      <c r="F114" s="43">
        <v>0</v>
      </c>
      <c r="G114" s="43">
        <f t="shared" si="16"/>
        <v>422</v>
      </c>
      <c r="H114" s="43">
        <f t="shared" si="17"/>
        <v>464.20000000000005</v>
      </c>
      <c r="I114" s="44">
        <v>25780</v>
      </c>
      <c r="J114" s="38">
        <f t="shared" si="12"/>
        <v>10879160</v>
      </c>
      <c r="K114" s="39">
        <f t="shared" si="13"/>
        <v>11749493</v>
      </c>
      <c r="L114" s="19">
        <f t="shared" si="14"/>
        <v>24500</v>
      </c>
      <c r="M114" s="20">
        <f t="shared" si="15"/>
        <v>1392600.0000000002</v>
      </c>
      <c r="N114" s="40" t="s">
        <v>55</v>
      </c>
    </row>
    <row r="115" spans="1:14" hidden="1" x14ac:dyDescent="0.25">
      <c r="A115" s="42">
        <v>172</v>
      </c>
      <c r="B115" s="43">
        <v>2908</v>
      </c>
      <c r="C115" s="43">
        <v>29</v>
      </c>
      <c r="D115" s="43" t="s">
        <v>15</v>
      </c>
      <c r="E115" s="43">
        <v>422</v>
      </c>
      <c r="F115" s="43">
        <v>0</v>
      </c>
      <c r="G115" s="43">
        <f t="shared" si="16"/>
        <v>422</v>
      </c>
      <c r="H115" s="43">
        <f t="shared" si="17"/>
        <v>464.20000000000005</v>
      </c>
      <c r="I115" s="44">
        <v>25780</v>
      </c>
      <c r="J115" s="38">
        <f t="shared" si="12"/>
        <v>10879160</v>
      </c>
      <c r="K115" s="39">
        <f t="shared" si="13"/>
        <v>11749493</v>
      </c>
      <c r="L115" s="19">
        <f t="shared" si="14"/>
        <v>24500</v>
      </c>
      <c r="M115" s="20">
        <f t="shared" si="15"/>
        <v>1392600.0000000002</v>
      </c>
      <c r="N115" s="40" t="s">
        <v>55</v>
      </c>
    </row>
    <row r="116" spans="1:14" x14ac:dyDescent="0.25">
      <c r="A116" s="42">
        <v>173</v>
      </c>
      <c r="B116" s="43">
        <v>3001</v>
      </c>
      <c r="C116" s="43">
        <v>30</v>
      </c>
      <c r="D116" s="43" t="s">
        <v>13</v>
      </c>
      <c r="E116" s="43">
        <v>537</v>
      </c>
      <c r="F116" s="43">
        <v>24</v>
      </c>
      <c r="G116" s="43">
        <f t="shared" si="16"/>
        <v>561</v>
      </c>
      <c r="H116" s="43">
        <f t="shared" si="17"/>
        <v>617.1</v>
      </c>
      <c r="I116" s="44">
        <v>25870</v>
      </c>
      <c r="J116" s="38">
        <f t="shared" si="12"/>
        <v>14513070</v>
      </c>
      <c r="K116" s="39">
        <f t="shared" si="13"/>
        <v>15674116</v>
      </c>
      <c r="L116" s="19">
        <f t="shared" si="14"/>
        <v>32500</v>
      </c>
      <c r="M116" s="20">
        <f t="shared" si="15"/>
        <v>1851300</v>
      </c>
      <c r="N116" s="40" t="s">
        <v>55</v>
      </c>
    </row>
    <row r="117" spans="1:14" hidden="1" x14ac:dyDescent="0.25">
      <c r="A117" s="42">
        <v>174</v>
      </c>
      <c r="B117" s="43">
        <v>3002</v>
      </c>
      <c r="C117" s="43">
        <v>30</v>
      </c>
      <c r="D117" s="43" t="s">
        <v>15</v>
      </c>
      <c r="E117" s="43">
        <v>383</v>
      </c>
      <c r="F117" s="43">
        <v>0</v>
      </c>
      <c r="G117" s="43">
        <f t="shared" si="16"/>
        <v>383</v>
      </c>
      <c r="H117" s="43">
        <f t="shared" si="17"/>
        <v>421.3</v>
      </c>
      <c r="I117" s="44">
        <v>25870</v>
      </c>
      <c r="J117" s="38">
        <f t="shared" si="12"/>
        <v>9908210</v>
      </c>
      <c r="K117" s="39">
        <f t="shared" si="13"/>
        <v>10700867</v>
      </c>
      <c r="L117" s="19">
        <f t="shared" si="14"/>
        <v>22500</v>
      </c>
      <c r="M117" s="20">
        <f t="shared" si="15"/>
        <v>1263900</v>
      </c>
      <c r="N117" s="40" t="s">
        <v>55</v>
      </c>
    </row>
    <row r="118" spans="1:14" hidden="1" x14ac:dyDescent="0.25">
      <c r="A118" s="42">
        <v>175</v>
      </c>
      <c r="B118" s="43">
        <v>3003</v>
      </c>
      <c r="C118" s="43">
        <v>30</v>
      </c>
      <c r="D118" s="43" t="s">
        <v>62</v>
      </c>
      <c r="E118" s="43">
        <v>275</v>
      </c>
      <c r="F118" s="43">
        <v>0</v>
      </c>
      <c r="G118" s="43">
        <f t="shared" si="16"/>
        <v>275</v>
      </c>
      <c r="H118" s="43">
        <f t="shared" si="17"/>
        <v>302.5</v>
      </c>
      <c r="I118" s="44">
        <v>25870</v>
      </c>
      <c r="J118" s="38">
        <f t="shared" si="12"/>
        <v>7114250</v>
      </c>
      <c r="K118" s="39">
        <f t="shared" si="13"/>
        <v>7683390</v>
      </c>
      <c r="L118" s="19">
        <f t="shared" si="14"/>
        <v>16000</v>
      </c>
      <c r="M118" s="20">
        <f t="shared" si="15"/>
        <v>907500</v>
      </c>
      <c r="N118" s="40" t="s">
        <v>55</v>
      </c>
    </row>
    <row r="119" spans="1:14" hidden="1" x14ac:dyDescent="0.25">
      <c r="A119" s="42">
        <v>176</v>
      </c>
      <c r="B119" s="43">
        <v>3004</v>
      </c>
      <c r="C119" s="43">
        <v>30</v>
      </c>
      <c r="D119" s="43" t="s">
        <v>62</v>
      </c>
      <c r="E119" s="43">
        <v>275</v>
      </c>
      <c r="F119" s="43">
        <v>0</v>
      </c>
      <c r="G119" s="43">
        <f t="shared" si="16"/>
        <v>275</v>
      </c>
      <c r="H119" s="43">
        <f t="shared" si="17"/>
        <v>302.5</v>
      </c>
      <c r="I119" s="44">
        <v>25870</v>
      </c>
      <c r="J119" s="38">
        <f t="shared" si="12"/>
        <v>7114250</v>
      </c>
      <c r="K119" s="39">
        <f t="shared" si="13"/>
        <v>7683390</v>
      </c>
      <c r="L119" s="19">
        <f t="shared" si="14"/>
        <v>16000</v>
      </c>
      <c r="M119" s="20">
        <f t="shared" si="15"/>
        <v>907500</v>
      </c>
      <c r="N119" s="40" t="s">
        <v>55</v>
      </c>
    </row>
    <row r="120" spans="1:14" hidden="1" x14ac:dyDescent="0.25">
      <c r="A120" s="42">
        <v>177</v>
      </c>
      <c r="B120" s="43">
        <v>3005</v>
      </c>
      <c r="C120" s="43">
        <v>30</v>
      </c>
      <c r="D120" s="43" t="s">
        <v>15</v>
      </c>
      <c r="E120" s="43">
        <v>383</v>
      </c>
      <c r="F120" s="43">
        <v>0</v>
      </c>
      <c r="G120" s="43">
        <f t="shared" si="16"/>
        <v>383</v>
      </c>
      <c r="H120" s="43">
        <f t="shared" si="17"/>
        <v>421.3</v>
      </c>
      <c r="I120" s="44">
        <v>25870</v>
      </c>
      <c r="J120" s="38">
        <f t="shared" si="12"/>
        <v>9908210</v>
      </c>
      <c r="K120" s="39">
        <f t="shared" si="13"/>
        <v>10700867</v>
      </c>
      <c r="L120" s="19">
        <f t="shared" si="14"/>
        <v>22500</v>
      </c>
      <c r="M120" s="20">
        <f t="shared" si="15"/>
        <v>1263900</v>
      </c>
      <c r="N120" s="40" t="s">
        <v>55</v>
      </c>
    </row>
    <row r="121" spans="1:14" x14ac:dyDescent="0.25">
      <c r="A121" s="42">
        <v>178</v>
      </c>
      <c r="B121" s="43">
        <v>3006</v>
      </c>
      <c r="C121" s="43">
        <v>30</v>
      </c>
      <c r="D121" s="43" t="s">
        <v>13</v>
      </c>
      <c r="E121" s="43">
        <v>536</v>
      </c>
      <c r="F121" s="43">
        <v>24</v>
      </c>
      <c r="G121" s="43">
        <f t="shared" si="16"/>
        <v>560</v>
      </c>
      <c r="H121" s="43">
        <f t="shared" si="17"/>
        <v>616</v>
      </c>
      <c r="I121" s="44">
        <v>25870</v>
      </c>
      <c r="J121" s="38">
        <f t="shared" si="12"/>
        <v>14487200</v>
      </c>
      <c r="K121" s="39">
        <f t="shared" si="13"/>
        <v>15646176</v>
      </c>
      <c r="L121" s="19">
        <f t="shared" si="14"/>
        <v>32500</v>
      </c>
      <c r="M121" s="20">
        <f t="shared" si="15"/>
        <v>1848000</v>
      </c>
      <c r="N121" s="40" t="s">
        <v>55</v>
      </c>
    </row>
    <row r="122" spans="1:14" hidden="1" x14ac:dyDescent="0.25">
      <c r="A122" s="42">
        <v>179</v>
      </c>
      <c r="B122" s="43">
        <v>3007</v>
      </c>
      <c r="C122" s="43">
        <v>30</v>
      </c>
      <c r="D122" s="43" t="s">
        <v>15</v>
      </c>
      <c r="E122" s="43">
        <v>422</v>
      </c>
      <c r="F122" s="43">
        <v>0</v>
      </c>
      <c r="G122" s="43">
        <f t="shared" si="16"/>
        <v>422</v>
      </c>
      <c r="H122" s="43">
        <f t="shared" si="17"/>
        <v>464.20000000000005</v>
      </c>
      <c r="I122" s="44">
        <v>25870</v>
      </c>
      <c r="J122" s="38">
        <f t="shared" si="12"/>
        <v>10917140</v>
      </c>
      <c r="K122" s="39">
        <f t="shared" si="13"/>
        <v>11790511</v>
      </c>
      <c r="L122" s="19">
        <f t="shared" si="14"/>
        <v>24500</v>
      </c>
      <c r="M122" s="20">
        <f t="shared" si="15"/>
        <v>1392600.0000000002</v>
      </c>
      <c r="N122" s="40" t="s">
        <v>55</v>
      </c>
    </row>
    <row r="123" spans="1:14" hidden="1" x14ac:dyDescent="0.25">
      <c r="A123" s="42">
        <v>180</v>
      </c>
      <c r="B123" s="43">
        <v>3008</v>
      </c>
      <c r="C123" s="43">
        <v>30</v>
      </c>
      <c r="D123" s="43" t="s">
        <v>15</v>
      </c>
      <c r="E123" s="43">
        <v>422</v>
      </c>
      <c r="F123" s="43">
        <v>0</v>
      </c>
      <c r="G123" s="43">
        <f t="shared" si="16"/>
        <v>422</v>
      </c>
      <c r="H123" s="43">
        <f t="shared" si="17"/>
        <v>464.20000000000005</v>
      </c>
      <c r="I123" s="44">
        <v>25870</v>
      </c>
      <c r="J123" s="38">
        <f t="shared" si="12"/>
        <v>10917140</v>
      </c>
      <c r="K123" s="39">
        <f t="shared" si="13"/>
        <v>11790511</v>
      </c>
      <c r="L123" s="19">
        <f t="shared" si="14"/>
        <v>24500</v>
      </c>
      <c r="M123" s="20">
        <f t="shared" si="15"/>
        <v>1392600.0000000002</v>
      </c>
      <c r="N123" s="40" t="s">
        <v>55</v>
      </c>
    </row>
    <row r="124" spans="1:14" x14ac:dyDescent="0.25">
      <c r="A124" s="42">
        <v>181</v>
      </c>
      <c r="B124" s="43">
        <v>3101</v>
      </c>
      <c r="C124" s="43">
        <v>31</v>
      </c>
      <c r="D124" s="43" t="s">
        <v>13</v>
      </c>
      <c r="E124" s="43">
        <v>537</v>
      </c>
      <c r="F124" s="43">
        <v>24</v>
      </c>
      <c r="G124" s="43">
        <f t="shared" si="16"/>
        <v>561</v>
      </c>
      <c r="H124" s="43">
        <f t="shared" si="17"/>
        <v>617.1</v>
      </c>
      <c r="I124" s="44">
        <v>25960</v>
      </c>
      <c r="J124" s="38">
        <f t="shared" si="12"/>
        <v>14563560</v>
      </c>
      <c r="K124" s="39">
        <f t="shared" si="13"/>
        <v>15728645</v>
      </c>
      <c r="L124" s="19">
        <f t="shared" si="14"/>
        <v>33000</v>
      </c>
      <c r="M124" s="20">
        <f t="shared" si="15"/>
        <v>1851300</v>
      </c>
      <c r="N124" s="40" t="s">
        <v>55</v>
      </c>
    </row>
    <row r="125" spans="1:14" hidden="1" x14ac:dyDescent="0.25">
      <c r="A125" s="42">
        <v>182</v>
      </c>
      <c r="B125" s="43">
        <v>3102</v>
      </c>
      <c r="C125" s="43">
        <v>31</v>
      </c>
      <c r="D125" s="43" t="s">
        <v>15</v>
      </c>
      <c r="E125" s="43">
        <v>383</v>
      </c>
      <c r="F125" s="43">
        <v>0</v>
      </c>
      <c r="G125" s="43">
        <f t="shared" si="16"/>
        <v>383</v>
      </c>
      <c r="H125" s="43">
        <f t="shared" si="17"/>
        <v>421.3</v>
      </c>
      <c r="I125" s="44">
        <v>25960</v>
      </c>
      <c r="J125" s="38">
        <f t="shared" si="12"/>
        <v>9942680</v>
      </c>
      <c r="K125" s="39">
        <f t="shared" si="13"/>
        <v>10738094</v>
      </c>
      <c r="L125" s="19">
        <f t="shared" si="14"/>
        <v>22500</v>
      </c>
      <c r="M125" s="20">
        <f t="shared" si="15"/>
        <v>1263900</v>
      </c>
      <c r="N125" s="40" t="s">
        <v>55</v>
      </c>
    </row>
    <row r="126" spans="1:14" hidden="1" x14ac:dyDescent="0.25">
      <c r="A126" s="42">
        <v>183</v>
      </c>
      <c r="B126" s="43">
        <v>3103</v>
      </c>
      <c r="C126" s="43">
        <v>31</v>
      </c>
      <c r="D126" s="43" t="s">
        <v>62</v>
      </c>
      <c r="E126" s="43">
        <v>275</v>
      </c>
      <c r="F126" s="43">
        <v>0</v>
      </c>
      <c r="G126" s="43">
        <f t="shared" si="16"/>
        <v>275</v>
      </c>
      <c r="H126" s="43">
        <f t="shared" si="17"/>
        <v>302.5</v>
      </c>
      <c r="I126" s="44">
        <v>25960</v>
      </c>
      <c r="J126" s="38">
        <f t="shared" si="12"/>
        <v>7139000</v>
      </c>
      <c r="K126" s="39">
        <f t="shared" si="13"/>
        <v>7710120</v>
      </c>
      <c r="L126" s="19">
        <f t="shared" si="14"/>
        <v>16000</v>
      </c>
      <c r="M126" s="20">
        <f t="shared" si="15"/>
        <v>907500</v>
      </c>
      <c r="N126" s="40" t="s">
        <v>55</v>
      </c>
    </row>
    <row r="127" spans="1:14" hidden="1" x14ac:dyDescent="0.25">
      <c r="A127" s="42">
        <v>184</v>
      </c>
      <c r="B127" s="43">
        <v>3104</v>
      </c>
      <c r="C127" s="43">
        <v>31</v>
      </c>
      <c r="D127" s="43" t="s">
        <v>62</v>
      </c>
      <c r="E127" s="43">
        <v>275</v>
      </c>
      <c r="F127" s="43">
        <v>0</v>
      </c>
      <c r="G127" s="43">
        <f t="shared" si="16"/>
        <v>275</v>
      </c>
      <c r="H127" s="43">
        <f t="shared" si="17"/>
        <v>302.5</v>
      </c>
      <c r="I127" s="44">
        <v>25960</v>
      </c>
      <c r="J127" s="38">
        <f t="shared" si="12"/>
        <v>7139000</v>
      </c>
      <c r="K127" s="39">
        <f t="shared" si="13"/>
        <v>7710120</v>
      </c>
      <c r="L127" s="19">
        <f t="shared" si="14"/>
        <v>16000</v>
      </c>
      <c r="M127" s="20">
        <f t="shared" si="15"/>
        <v>907500</v>
      </c>
      <c r="N127" s="40" t="s">
        <v>55</v>
      </c>
    </row>
    <row r="128" spans="1:14" hidden="1" x14ac:dyDescent="0.25">
      <c r="A128" s="42">
        <v>185</v>
      </c>
      <c r="B128" s="43">
        <v>3105</v>
      </c>
      <c r="C128" s="43">
        <v>31</v>
      </c>
      <c r="D128" s="43" t="s">
        <v>15</v>
      </c>
      <c r="E128" s="43">
        <v>383</v>
      </c>
      <c r="F128" s="43">
        <v>0</v>
      </c>
      <c r="G128" s="43">
        <f t="shared" si="16"/>
        <v>383</v>
      </c>
      <c r="H128" s="43">
        <f t="shared" si="17"/>
        <v>421.3</v>
      </c>
      <c r="I128" s="44">
        <v>25960</v>
      </c>
      <c r="J128" s="38">
        <f t="shared" si="12"/>
        <v>9942680</v>
      </c>
      <c r="K128" s="39">
        <f t="shared" si="13"/>
        <v>10738094</v>
      </c>
      <c r="L128" s="19">
        <f t="shared" si="14"/>
        <v>22500</v>
      </c>
      <c r="M128" s="20">
        <f t="shared" si="15"/>
        <v>1263900</v>
      </c>
      <c r="N128" s="40" t="s">
        <v>55</v>
      </c>
    </row>
    <row r="129" spans="1:14" x14ac:dyDescent="0.25">
      <c r="A129" s="42">
        <v>186</v>
      </c>
      <c r="B129" s="43">
        <v>3106</v>
      </c>
      <c r="C129" s="43">
        <v>31</v>
      </c>
      <c r="D129" s="43" t="s">
        <v>13</v>
      </c>
      <c r="E129" s="43">
        <v>536</v>
      </c>
      <c r="F129" s="43">
        <v>24</v>
      </c>
      <c r="G129" s="43">
        <f t="shared" si="16"/>
        <v>560</v>
      </c>
      <c r="H129" s="43">
        <f t="shared" si="17"/>
        <v>616</v>
      </c>
      <c r="I129" s="44">
        <v>25960</v>
      </c>
      <c r="J129" s="38">
        <f t="shared" si="12"/>
        <v>14537600</v>
      </c>
      <c r="K129" s="39">
        <f t="shared" si="13"/>
        <v>15700608</v>
      </c>
      <c r="L129" s="19">
        <f t="shared" si="14"/>
        <v>32500</v>
      </c>
      <c r="M129" s="20">
        <f t="shared" si="15"/>
        <v>1848000</v>
      </c>
      <c r="N129" s="40" t="s">
        <v>55</v>
      </c>
    </row>
    <row r="130" spans="1:14" hidden="1" x14ac:dyDescent="0.25">
      <c r="A130" s="42">
        <v>187</v>
      </c>
      <c r="B130" s="43">
        <v>3107</v>
      </c>
      <c r="C130" s="43">
        <v>31</v>
      </c>
      <c r="D130" s="43" t="s">
        <v>15</v>
      </c>
      <c r="E130" s="43">
        <v>422</v>
      </c>
      <c r="F130" s="43">
        <v>0</v>
      </c>
      <c r="G130" s="43">
        <f t="shared" si="16"/>
        <v>422</v>
      </c>
      <c r="H130" s="43">
        <f t="shared" si="17"/>
        <v>464.20000000000005</v>
      </c>
      <c r="I130" s="44">
        <v>25960</v>
      </c>
      <c r="J130" s="38">
        <f t="shared" si="12"/>
        <v>10955120</v>
      </c>
      <c r="K130" s="39">
        <f t="shared" si="13"/>
        <v>11831530</v>
      </c>
      <c r="L130" s="19">
        <f t="shared" si="14"/>
        <v>24500</v>
      </c>
      <c r="M130" s="20">
        <f t="shared" si="15"/>
        <v>1392600.0000000002</v>
      </c>
      <c r="N130" s="40" t="s">
        <v>55</v>
      </c>
    </row>
    <row r="131" spans="1:14" hidden="1" x14ac:dyDescent="0.25">
      <c r="A131" s="42">
        <v>188</v>
      </c>
      <c r="B131" s="43">
        <v>3108</v>
      </c>
      <c r="C131" s="43">
        <v>31</v>
      </c>
      <c r="D131" s="43" t="s">
        <v>15</v>
      </c>
      <c r="E131" s="43">
        <v>422</v>
      </c>
      <c r="F131" s="43">
        <v>0</v>
      </c>
      <c r="G131" s="43">
        <f t="shared" si="16"/>
        <v>422</v>
      </c>
      <c r="H131" s="43">
        <f t="shared" si="17"/>
        <v>464.20000000000005</v>
      </c>
      <c r="I131" s="44">
        <v>25960</v>
      </c>
      <c r="J131" s="38">
        <f t="shared" si="12"/>
        <v>10955120</v>
      </c>
      <c r="K131" s="39">
        <f t="shared" si="13"/>
        <v>11831530</v>
      </c>
      <c r="L131" s="19">
        <f t="shared" si="14"/>
        <v>24500</v>
      </c>
      <c r="M131" s="20">
        <f t="shared" si="15"/>
        <v>1392600.0000000002</v>
      </c>
      <c r="N131" s="40" t="s">
        <v>55</v>
      </c>
    </row>
    <row r="132" spans="1:14" x14ac:dyDescent="0.25">
      <c r="A132" s="42">
        <v>189</v>
      </c>
      <c r="B132" s="43">
        <v>3201</v>
      </c>
      <c r="C132" s="43">
        <v>32</v>
      </c>
      <c r="D132" s="43" t="s">
        <v>13</v>
      </c>
      <c r="E132" s="43">
        <v>537</v>
      </c>
      <c r="F132" s="43">
        <v>24</v>
      </c>
      <c r="G132" s="43">
        <f t="shared" si="16"/>
        <v>561</v>
      </c>
      <c r="H132" s="43">
        <f t="shared" si="17"/>
        <v>617.1</v>
      </c>
      <c r="I132" s="44">
        <v>26050</v>
      </c>
      <c r="J132" s="38">
        <f t="shared" ref="J132:J173" si="18">G132*I132</f>
        <v>14614050</v>
      </c>
      <c r="K132" s="39">
        <f t="shared" si="13"/>
        <v>15783174</v>
      </c>
      <c r="L132" s="19">
        <f t="shared" si="14"/>
        <v>33000</v>
      </c>
      <c r="M132" s="20">
        <f t="shared" si="15"/>
        <v>1851300</v>
      </c>
      <c r="N132" s="40" t="s">
        <v>55</v>
      </c>
    </row>
    <row r="133" spans="1:14" hidden="1" x14ac:dyDescent="0.25">
      <c r="A133" s="42">
        <v>190</v>
      </c>
      <c r="B133" s="43">
        <v>3202</v>
      </c>
      <c r="C133" s="43">
        <v>32</v>
      </c>
      <c r="D133" s="43" t="s">
        <v>15</v>
      </c>
      <c r="E133" s="43">
        <v>383</v>
      </c>
      <c r="F133" s="43">
        <v>0</v>
      </c>
      <c r="G133" s="43">
        <f t="shared" si="16"/>
        <v>383</v>
      </c>
      <c r="H133" s="43">
        <f t="shared" si="17"/>
        <v>421.3</v>
      </c>
      <c r="I133" s="44">
        <v>26050</v>
      </c>
      <c r="J133" s="38">
        <f t="shared" si="18"/>
        <v>9977150</v>
      </c>
      <c r="K133" s="39">
        <f t="shared" si="13"/>
        <v>10775322</v>
      </c>
      <c r="L133" s="19">
        <f t="shared" si="14"/>
        <v>22500</v>
      </c>
      <c r="M133" s="20">
        <f t="shared" si="15"/>
        <v>1263900</v>
      </c>
      <c r="N133" s="40" t="s">
        <v>55</v>
      </c>
    </row>
    <row r="134" spans="1:14" hidden="1" x14ac:dyDescent="0.25">
      <c r="A134" s="42">
        <v>191</v>
      </c>
      <c r="B134" s="43">
        <v>3203</v>
      </c>
      <c r="C134" s="43">
        <v>32</v>
      </c>
      <c r="D134" s="43" t="s">
        <v>62</v>
      </c>
      <c r="E134" s="43">
        <v>275</v>
      </c>
      <c r="F134" s="43">
        <v>0</v>
      </c>
      <c r="G134" s="43">
        <f t="shared" si="16"/>
        <v>275</v>
      </c>
      <c r="H134" s="43">
        <f t="shared" si="17"/>
        <v>302.5</v>
      </c>
      <c r="I134" s="44">
        <v>26050</v>
      </c>
      <c r="J134" s="38">
        <f t="shared" si="18"/>
        <v>7163750</v>
      </c>
      <c r="K134" s="39">
        <f t="shared" si="13"/>
        <v>7736850</v>
      </c>
      <c r="L134" s="19">
        <f t="shared" si="14"/>
        <v>16000</v>
      </c>
      <c r="M134" s="20">
        <f t="shared" si="15"/>
        <v>907500</v>
      </c>
      <c r="N134" s="40" t="s">
        <v>55</v>
      </c>
    </row>
    <row r="135" spans="1:14" hidden="1" x14ac:dyDescent="0.25">
      <c r="A135" s="42">
        <v>192</v>
      </c>
      <c r="B135" s="43">
        <v>3204</v>
      </c>
      <c r="C135" s="43">
        <v>32</v>
      </c>
      <c r="D135" s="43" t="s">
        <v>62</v>
      </c>
      <c r="E135" s="43">
        <v>275</v>
      </c>
      <c r="F135" s="43">
        <v>0</v>
      </c>
      <c r="G135" s="43">
        <f t="shared" si="16"/>
        <v>275</v>
      </c>
      <c r="H135" s="43">
        <f t="shared" si="17"/>
        <v>302.5</v>
      </c>
      <c r="I135" s="44">
        <v>26050</v>
      </c>
      <c r="J135" s="38">
        <f t="shared" si="18"/>
        <v>7163750</v>
      </c>
      <c r="K135" s="39">
        <f t="shared" si="13"/>
        <v>7736850</v>
      </c>
      <c r="L135" s="19">
        <f t="shared" si="14"/>
        <v>16000</v>
      </c>
      <c r="M135" s="20">
        <f t="shared" si="15"/>
        <v>907500</v>
      </c>
      <c r="N135" s="40" t="s">
        <v>55</v>
      </c>
    </row>
    <row r="136" spans="1:14" hidden="1" x14ac:dyDescent="0.25">
      <c r="A136" s="42">
        <v>193</v>
      </c>
      <c r="B136" s="43">
        <v>3205</v>
      </c>
      <c r="C136" s="43">
        <v>32</v>
      </c>
      <c r="D136" s="43" t="s">
        <v>15</v>
      </c>
      <c r="E136" s="43">
        <v>383</v>
      </c>
      <c r="F136" s="43">
        <v>0</v>
      </c>
      <c r="G136" s="43">
        <f t="shared" si="16"/>
        <v>383</v>
      </c>
      <c r="H136" s="43">
        <f t="shared" si="17"/>
        <v>421.3</v>
      </c>
      <c r="I136" s="44">
        <v>26050</v>
      </c>
      <c r="J136" s="38">
        <f t="shared" si="18"/>
        <v>9977150</v>
      </c>
      <c r="K136" s="39">
        <f t="shared" ref="K136:K173" si="19">ROUND(J136*1.08,0)</f>
        <v>10775322</v>
      </c>
      <c r="L136" s="19">
        <f t="shared" ref="L136:L173" si="20">MROUND((K136*0.025/12),500)</f>
        <v>22500</v>
      </c>
      <c r="M136" s="20">
        <f t="shared" ref="M136:M173" si="21">H136*3000</f>
        <v>1263900</v>
      </c>
      <c r="N136" s="40" t="s">
        <v>55</v>
      </c>
    </row>
    <row r="137" spans="1:14" x14ac:dyDescent="0.25">
      <c r="A137" s="42">
        <v>194</v>
      </c>
      <c r="B137" s="43">
        <v>3206</v>
      </c>
      <c r="C137" s="43">
        <v>32</v>
      </c>
      <c r="D137" s="43" t="s">
        <v>13</v>
      </c>
      <c r="E137" s="43">
        <v>536</v>
      </c>
      <c r="F137" s="43">
        <v>24</v>
      </c>
      <c r="G137" s="43">
        <f t="shared" ref="G137:G173" si="22">E137+F137</f>
        <v>560</v>
      </c>
      <c r="H137" s="43">
        <f t="shared" ref="H137:H173" si="23">G137*1.1</f>
        <v>616</v>
      </c>
      <c r="I137" s="44">
        <v>26050</v>
      </c>
      <c r="J137" s="38">
        <f t="shared" si="18"/>
        <v>14588000</v>
      </c>
      <c r="K137" s="39">
        <f t="shared" si="19"/>
        <v>15755040</v>
      </c>
      <c r="L137" s="19">
        <f t="shared" si="20"/>
        <v>33000</v>
      </c>
      <c r="M137" s="20">
        <f t="shared" si="21"/>
        <v>1848000</v>
      </c>
      <c r="N137" s="40" t="s">
        <v>55</v>
      </c>
    </row>
    <row r="138" spans="1:14" hidden="1" x14ac:dyDescent="0.25">
      <c r="A138" s="42">
        <v>195</v>
      </c>
      <c r="B138" s="43">
        <v>3207</v>
      </c>
      <c r="C138" s="43">
        <v>32</v>
      </c>
      <c r="D138" s="43" t="s">
        <v>15</v>
      </c>
      <c r="E138" s="43">
        <v>422</v>
      </c>
      <c r="F138" s="43">
        <v>0</v>
      </c>
      <c r="G138" s="43">
        <f t="shared" si="22"/>
        <v>422</v>
      </c>
      <c r="H138" s="43">
        <f t="shared" si="23"/>
        <v>464.20000000000005</v>
      </c>
      <c r="I138" s="44">
        <v>26050</v>
      </c>
      <c r="J138" s="38">
        <f t="shared" si="18"/>
        <v>10993100</v>
      </c>
      <c r="K138" s="39">
        <f t="shared" si="19"/>
        <v>11872548</v>
      </c>
      <c r="L138" s="19">
        <f t="shared" si="20"/>
        <v>24500</v>
      </c>
      <c r="M138" s="20">
        <f t="shared" si="21"/>
        <v>1392600.0000000002</v>
      </c>
      <c r="N138" s="40" t="s">
        <v>55</v>
      </c>
    </row>
    <row r="139" spans="1:14" hidden="1" x14ac:dyDescent="0.25">
      <c r="A139" s="42">
        <v>196</v>
      </c>
      <c r="B139" s="43">
        <v>3208</v>
      </c>
      <c r="C139" s="43">
        <v>32</v>
      </c>
      <c r="D139" s="43" t="s">
        <v>15</v>
      </c>
      <c r="E139" s="43">
        <v>422</v>
      </c>
      <c r="F139" s="43">
        <v>0</v>
      </c>
      <c r="G139" s="43">
        <f t="shared" si="22"/>
        <v>422</v>
      </c>
      <c r="H139" s="43">
        <f t="shared" si="23"/>
        <v>464.20000000000005</v>
      </c>
      <c r="I139" s="44">
        <v>26050</v>
      </c>
      <c r="J139" s="38">
        <f t="shared" si="18"/>
        <v>10993100</v>
      </c>
      <c r="K139" s="39">
        <f t="shared" si="19"/>
        <v>11872548</v>
      </c>
      <c r="L139" s="19">
        <f t="shared" si="20"/>
        <v>24500</v>
      </c>
      <c r="M139" s="20">
        <f t="shared" si="21"/>
        <v>1392600.0000000002</v>
      </c>
      <c r="N139" s="40" t="s">
        <v>55</v>
      </c>
    </row>
    <row r="140" spans="1:14" x14ac:dyDescent="0.25">
      <c r="A140" s="42">
        <v>197</v>
      </c>
      <c r="B140" s="43">
        <v>3301</v>
      </c>
      <c r="C140" s="43">
        <v>33</v>
      </c>
      <c r="D140" s="43" t="s">
        <v>13</v>
      </c>
      <c r="E140" s="43">
        <v>537</v>
      </c>
      <c r="F140" s="43">
        <v>24</v>
      </c>
      <c r="G140" s="43">
        <f t="shared" si="22"/>
        <v>561</v>
      </c>
      <c r="H140" s="43">
        <f t="shared" si="23"/>
        <v>617.1</v>
      </c>
      <c r="I140" s="44">
        <v>26140</v>
      </c>
      <c r="J140" s="38">
        <f t="shared" si="18"/>
        <v>14664540</v>
      </c>
      <c r="K140" s="39">
        <f t="shared" si="19"/>
        <v>15837703</v>
      </c>
      <c r="L140" s="19">
        <f t="shared" si="20"/>
        <v>33000</v>
      </c>
      <c r="M140" s="20">
        <f t="shared" si="21"/>
        <v>1851300</v>
      </c>
      <c r="N140" s="40" t="s">
        <v>55</v>
      </c>
    </row>
    <row r="141" spans="1:14" hidden="1" x14ac:dyDescent="0.25">
      <c r="A141" s="42">
        <v>198</v>
      </c>
      <c r="B141" s="43">
        <v>3302</v>
      </c>
      <c r="C141" s="43">
        <v>33</v>
      </c>
      <c r="D141" s="43" t="s">
        <v>15</v>
      </c>
      <c r="E141" s="43">
        <v>383</v>
      </c>
      <c r="F141" s="43">
        <v>0</v>
      </c>
      <c r="G141" s="43">
        <f t="shared" si="22"/>
        <v>383</v>
      </c>
      <c r="H141" s="43">
        <f t="shared" si="23"/>
        <v>421.3</v>
      </c>
      <c r="I141" s="44">
        <v>26140</v>
      </c>
      <c r="J141" s="38">
        <f t="shared" si="18"/>
        <v>10011620</v>
      </c>
      <c r="K141" s="39">
        <f t="shared" si="19"/>
        <v>10812550</v>
      </c>
      <c r="L141" s="19">
        <f t="shared" si="20"/>
        <v>22500</v>
      </c>
      <c r="M141" s="20">
        <f t="shared" si="21"/>
        <v>1263900</v>
      </c>
      <c r="N141" s="40" t="s">
        <v>55</v>
      </c>
    </row>
    <row r="142" spans="1:14" hidden="1" x14ac:dyDescent="0.25">
      <c r="A142" s="42">
        <v>199</v>
      </c>
      <c r="B142" s="43">
        <v>3303</v>
      </c>
      <c r="C142" s="43">
        <v>33</v>
      </c>
      <c r="D142" s="43" t="s">
        <v>62</v>
      </c>
      <c r="E142" s="43">
        <v>275</v>
      </c>
      <c r="F142" s="43">
        <v>0</v>
      </c>
      <c r="G142" s="43">
        <f t="shared" si="22"/>
        <v>275</v>
      </c>
      <c r="H142" s="43">
        <f t="shared" si="23"/>
        <v>302.5</v>
      </c>
      <c r="I142" s="44">
        <v>26140</v>
      </c>
      <c r="J142" s="38">
        <f t="shared" si="18"/>
        <v>7188500</v>
      </c>
      <c r="K142" s="39">
        <f t="shared" si="19"/>
        <v>7763580</v>
      </c>
      <c r="L142" s="19">
        <f t="shared" si="20"/>
        <v>16000</v>
      </c>
      <c r="M142" s="20">
        <f t="shared" si="21"/>
        <v>907500</v>
      </c>
      <c r="N142" s="40" t="s">
        <v>55</v>
      </c>
    </row>
    <row r="143" spans="1:14" hidden="1" x14ac:dyDescent="0.25">
      <c r="A143" s="42">
        <v>200</v>
      </c>
      <c r="B143" s="43">
        <v>3304</v>
      </c>
      <c r="C143" s="43">
        <v>33</v>
      </c>
      <c r="D143" s="43" t="s">
        <v>62</v>
      </c>
      <c r="E143" s="43">
        <v>275</v>
      </c>
      <c r="F143" s="43">
        <v>0</v>
      </c>
      <c r="G143" s="43">
        <f t="shared" si="22"/>
        <v>275</v>
      </c>
      <c r="H143" s="43">
        <f t="shared" si="23"/>
        <v>302.5</v>
      </c>
      <c r="I143" s="44">
        <v>26140</v>
      </c>
      <c r="J143" s="38">
        <f t="shared" si="18"/>
        <v>7188500</v>
      </c>
      <c r="K143" s="39">
        <f t="shared" si="19"/>
        <v>7763580</v>
      </c>
      <c r="L143" s="19">
        <f t="shared" si="20"/>
        <v>16000</v>
      </c>
      <c r="M143" s="20">
        <f t="shared" si="21"/>
        <v>907500</v>
      </c>
      <c r="N143" s="40" t="s">
        <v>55</v>
      </c>
    </row>
    <row r="144" spans="1:14" hidden="1" x14ac:dyDescent="0.25">
      <c r="A144" s="42">
        <v>201</v>
      </c>
      <c r="B144" s="43">
        <v>3305</v>
      </c>
      <c r="C144" s="43">
        <v>33</v>
      </c>
      <c r="D144" s="43" t="s">
        <v>15</v>
      </c>
      <c r="E144" s="43">
        <v>383</v>
      </c>
      <c r="F144" s="43">
        <v>0</v>
      </c>
      <c r="G144" s="43">
        <f t="shared" si="22"/>
        <v>383</v>
      </c>
      <c r="H144" s="43">
        <f t="shared" si="23"/>
        <v>421.3</v>
      </c>
      <c r="I144" s="44">
        <v>26140</v>
      </c>
      <c r="J144" s="38">
        <f t="shared" si="18"/>
        <v>10011620</v>
      </c>
      <c r="K144" s="39">
        <f t="shared" si="19"/>
        <v>10812550</v>
      </c>
      <c r="L144" s="19">
        <f t="shared" si="20"/>
        <v>22500</v>
      </c>
      <c r="M144" s="20">
        <f t="shared" si="21"/>
        <v>1263900</v>
      </c>
      <c r="N144" s="40" t="s">
        <v>55</v>
      </c>
    </row>
    <row r="145" spans="1:14" x14ac:dyDescent="0.25">
      <c r="A145" s="42">
        <v>202</v>
      </c>
      <c r="B145" s="43">
        <v>3306</v>
      </c>
      <c r="C145" s="43">
        <v>33</v>
      </c>
      <c r="D145" s="43" t="s">
        <v>13</v>
      </c>
      <c r="E145" s="43">
        <v>536</v>
      </c>
      <c r="F145" s="43">
        <v>24</v>
      </c>
      <c r="G145" s="43">
        <f t="shared" si="22"/>
        <v>560</v>
      </c>
      <c r="H145" s="43">
        <f t="shared" si="23"/>
        <v>616</v>
      </c>
      <c r="I145" s="44">
        <v>26140</v>
      </c>
      <c r="J145" s="38">
        <f t="shared" si="18"/>
        <v>14638400</v>
      </c>
      <c r="K145" s="39">
        <f t="shared" si="19"/>
        <v>15809472</v>
      </c>
      <c r="L145" s="19">
        <f t="shared" si="20"/>
        <v>33000</v>
      </c>
      <c r="M145" s="20">
        <f t="shared" si="21"/>
        <v>1848000</v>
      </c>
      <c r="N145" s="40" t="s">
        <v>55</v>
      </c>
    </row>
    <row r="146" spans="1:14" hidden="1" x14ac:dyDescent="0.25">
      <c r="A146" s="42">
        <v>203</v>
      </c>
      <c r="B146" s="43">
        <v>3307</v>
      </c>
      <c r="C146" s="43">
        <v>33</v>
      </c>
      <c r="D146" s="43" t="s">
        <v>15</v>
      </c>
      <c r="E146" s="43">
        <v>422</v>
      </c>
      <c r="F146" s="43">
        <v>0</v>
      </c>
      <c r="G146" s="43">
        <f t="shared" si="22"/>
        <v>422</v>
      </c>
      <c r="H146" s="43">
        <f t="shared" si="23"/>
        <v>464.20000000000005</v>
      </c>
      <c r="I146" s="44">
        <v>26140</v>
      </c>
      <c r="J146" s="38">
        <f t="shared" si="18"/>
        <v>11031080</v>
      </c>
      <c r="K146" s="39">
        <f t="shared" si="19"/>
        <v>11913566</v>
      </c>
      <c r="L146" s="19">
        <f t="shared" si="20"/>
        <v>25000</v>
      </c>
      <c r="M146" s="20">
        <f t="shared" si="21"/>
        <v>1392600.0000000002</v>
      </c>
      <c r="N146" s="40" t="s">
        <v>55</v>
      </c>
    </row>
    <row r="147" spans="1:14" hidden="1" x14ac:dyDescent="0.25">
      <c r="A147" s="42">
        <v>204</v>
      </c>
      <c r="B147" s="43">
        <v>3308</v>
      </c>
      <c r="C147" s="43">
        <v>33</v>
      </c>
      <c r="D147" s="43" t="s">
        <v>15</v>
      </c>
      <c r="E147" s="43">
        <v>422</v>
      </c>
      <c r="F147" s="43">
        <v>0</v>
      </c>
      <c r="G147" s="43">
        <f t="shared" si="22"/>
        <v>422</v>
      </c>
      <c r="H147" s="43">
        <f t="shared" si="23"/>
        <v>464.20000000000005</v>
      </c>
      <c r="I147" s="44">
        <v>26140</v>
      </c>
      <c r="J147" s="38">
        <f t="shared" si="18"/>
        <v>11031080</v>
      </c>
      <c r="K147" s="39">
        <f t="shared" si="19"/>
        <v>11913566</v>
      </c>
      <c r="L147" s="19">
        <f t="shared" si="20"/>
        <v>25000</v>
      </c>
      <c r="M147" s="20">
        <f t="shared" si="21"/>
        <v>1392600.0000000002</v>
      </c>
      <c r="N147" s="40" t="s">
        <v>55</v>
      </c>
    </row>
    <row r="148" spans="1:14" x14ac:dyDescent="0.25">
      <c r="A148" s="42">
        <v>205</v>
      </c>
      <c r="B148" s="43">
        <v>3401</v>
      </c>
      <c r="C148" s="43">
        <v>34</v>
      </c>
      <c r="D148" s="43" t="s">
        <v>13</v>
      </c>
      <c r="E148" s="43">
        <v>537</v>
      </c>
      <c r="F148" s="43">
        <v>24</v>
      </c>
      <c r="G148" s="43">
        <f t="shared" si="22"/>
        <v>561</v>
      </c>
      <c r="H148" s="43">
        <f t="shared" si="23"/>
        <v>617.1</v>
      </c>
      <c r="I148" s="44">
        <v>26230</v>
      </c>
      <c r="J148" s="38">
        <f t="shared" si="18"/>
        <v>14715030</v>
      </c>
      <c r="K148" s="39">
        <f t="shared" si="19"/>
        <v>15892232</v>
      </c>
      <c r="L148" s="19">
        <f t="shared" si="20"/>
        <v>33000</v>
      </c>
      <c r="M148" s="20">
        <f t="shared" si="21"/>
        <v>1851300</v>
      </c>
      <c r="N148" s="40" t="s">
        <v>55</v>
      </c>
    </row>
    <row r="149" spans="1:14" hidden="1" x14ac:dyDescent="0.25">
      <c r="A149" s="42">
        <v>206</v>
      </c>
      <c r="B149" s="43">
        <v>3402</v>
      </c>
      <c r="C149" s="43">
        <v>34</v>
      </c>
      <c r="D149" s="43" t="s">
        <v>15</v>
      </c>
      <c r="E149" s="43">
        <v>383</v>
      </c>
      <c r="F149" s="43">
        <v>0</v>
      </c>
      <c r="G149" s="43">
        <f t="shared" si="22"/>
        <v>383</v>
      </c>
      <c r="H149" s="43">
        <f t="shared" si="23"/>
        <v>421.3</v>
      </c>
      <c r="I149" s="44">
        <v>26230</v>
      </c>
      <c r="J149" s="38">
        <f t="shared" si="18"/>
        <v>10046090</v>
      </c>
      <c r="K149" s="39">
        <f t="shared" si="19"/>
        <v>10849777</v>
      </c>
      <c r="L149" s="19">
        <f t="shared" si="20"/>
        <v>22500</v>
      </c>
      <c r="M149" s="20">
        <f t="shared" si="21"/>
        <v>1263900</v>
      </c>
      <c r="N149" s="40" t="s">
        <v>55</v>
      </c>
    </row>
    <row r="150" spans="1:14" hidden="1" x14ac:dyDescent="0.25">
      <c r="A150" s="42">
        <v>207</v>
      </c>
      <c r="B150" s="43">
        <v>3403</v>
      </c>
      <c r="C150" s="43">
        <v>34</v>
      </c>
      <c r="D150" s="43" t="s">
        <v>62</v>
      </c>
      <c r="E150" s="43">
        <v>275</v>
      </c>
      <c r="F150" s="43">
        <v>0</v>
      </c>
      <c r="G150" s="43">
        <f t="shared" si="22"/>
        <v>275</v>
      </c>
      <c r="H150" s="43">
        <f t="shared" si="23"/>
        <v>302.5</v>
      </c>
      <c r="I150" s="44">
        <v>26230</v>
      </c>
      <c r="J150" s="38">
        <f t="shared" si="18"/>
        <v>7213250</v>
      </c>
      <c r="K150" s="39">
        <f t="shared" si="19"/>
        <v>7790310</v>
      </c>
      <c r="L150" s="19">
        <f t="shared" si="20"/>
        <v>16000</v>
      </c>
      <c r="M150" s="20">
        <f t="shared" si="21"/>
        <v>907500</v>
      </c>
      <c r="N150" s="40" t="s">
        <v>55</v>
      </c>
    </row>
    <row r="151" spans="1:14" hidden="1" x14ac:dyDescent="0.25">
      <c r="A151" s="42">
        <v>208</v>
      </c>
      <c r="B151" s="43">
        <v>3404</v>
      </c>
      <c r="C151" s="43">
        <v>34</v>
      </c>
      <c r="D151" s="43" t="s">
        <v>62</v>
      </c>
      <c r="E151" s="43">
        <v>275</v>
      </c>
      <c r="F151" s="43">
        <v>0</v>
      </c>
      <c r="G151" s="43">
        <f t="shared" si="22"/>
        <v>275</v>
      </c>
      <c r="H151" s="43">
        <f t="shared" si="23"/>
        <v>302.5</v>
      </c>
      <c r="I151" s="44">
        <v>26230</v>
      </c>
      <c r="J151" s="38">
        <f t="shared" si="18"/>
        <v>7213250</v>
      </c>
      <c r="K151" s="39">
        <f t="shared" si="19"/>
        <v>7790310</v>
      </c>
      <c r="L151" s="19">
        <f t="shared" si="20"/>
        <v>16000</v>
      </c>
      <c r="M151" s="20">
        <f t="shared" si="21"/>
        <v>907500</v>
      </c>
      <c r="N151" s="40" t="s">
        <v>55</v>
      </c>
    </row>
    <row r="152" spans="1:14" hidden="1" x14ac:dyDescent="0.25">
      <c r="A152" s="42">
        <v>209</v>
      </c>
      <c r="B152" s="43">
        <v>3405</v>
      </c>
      <c r="C152" s="43">
        <v>34</v>
      </c>
      <c r="D152" s="43" t="s">
        <v>15</v>
      </c>
      <c r="E152" s="43">
        <v>383</v>
      </c>
      <c r="F152" s="43">
        <v>0</v>
      </c>
      <c r="G152" s="43">
        <f t="shared" si="22"/>
        <v>383</v>
      </c>
      <c r="H152" s="43">
        <f t="shared" si="23"/>
        <v>421.3</v>
      </c>
      <c r="I152" s="44">
        <v>26230</v>
      </c>
      <c r="J152" s="38">
        <f t="shared" si="18"/>
        <v>10046090</v>
      </c>
      <c r="K152" s="39">
        <f t="shared" si="19"/>
        <v>10849777</v>
      </c>
      <c r="L152" s="19">
        <f t="shared" si="20"/>
        <v>22500</v>
      </c>
      <c r="M152" s="20">
        <f t="shared" si="21"/>
        <v>1263900</v>
      </c>
      <c r="N152" s="40" t="s">
        <v>55</v>
      </c>
    </row>
    <row r="153" spans="1:14" x14ac:dyDescent="0.25">
      <c r="A153" s="42">
        <v>210</v>
      </c>
      <c r="B153" s="43">
        <v>3406</v>
      </c>
      <c r="C153" s="43">
        <v>34</v>
      </c>
      <c r="D153" s="43" t="s">
        <v>13</v>
      </c>
      <c r="E153" s="43">
        <v>536</v>
      </c>
      <c r="F153" s="43">
        <v>24</v>
      </c>
      <c r="G153" s="43">
        <f t="shared" si="22"/>
        <v>560</v>
      </c>
      <c r="H153" s="43">
        <f t="shared" si="23"/>
        <v>616</v>
      </c>
      <c r="I153" s="44">
        <v>26230</v>
      </c>
      <c r="J153" s="38">
        <f t="shared" si="18"/>
        <v>14688800</v>
      </c>
      <c r="K153" s="39">
        <f t="shared" si="19"/>
        <v>15863904</v>
      </c>
      <c r="L153" s="19">
        <f t="shared" si="20"/>
        <v>33000</v>
      </c>
      <c r="M153" s="20">
        <f t="shared" si="21"/>
        <v>1848000</v>
      </c>
      <c r="N153" s="40" t="s">
        <v>55</v>
      </c>
    </row>
    <row r="154" spans="1:14" hidden="1" x14ac:dyDescent="0.25">
      <c r="A154" s="42">
        <v>211</v>
      </c>
      <c r="B154" s="43">
        <v>3407</v>
      </c>
      <c r="C154" s="43">
        <v>34</v>
      </c>
      <c r="D154" s="43" t="s">
        <v>15</v>
      </c>
      <c r="E154" s="43">
        <v>422</v>
      </c>
      <c r="F154" s="43">
        <v>0</v>
      </c>
      <c r="G154" s="43">
        <f t="shared" si="22"/>
        <v>422</v>
      </c>
      <c r="H154" s="43">
        <f t="shared" si="23"/>
        <v>464.20000000000005</v>
      </c>
      <c r="I154" s="44">
        <v>26230</v>
      </c>
      <c r="J154" s="38">
        <f t="shared" si="18"/>
        <v>11069060</v>
      </c>
      <c r="K154" s="39">
        <f t="shared" si="19"/>
        <v>11954585</v>
      </c>
      <c r="L154" s="19">
        <f t="shared" si="20"/>
        <v>25000</v>
      </c>
      <c r="M154" s="20">
        <f t="shared" si="21"/>
        <v>1392600.0000000002</v>
      </c>
      <c r="N154" s="40" t="s">
        <v>55</v>
      </c>
    </row>
    <row r="155" spans="1:14" hidden="1" x14ac:dyDescent="0.25">
      <c r="A155" s="42">
        <v>212</v>
      </c>
      <c r="B155" s="43">
        <v>3408</v>
      </c>
      <c r="C155" s="43">
        <v>34</v>
      </c>
      <c r="D155" s="43" t="s">
        <v>15</v>
      </c>
      <c r="E155" s="43">
        <v>422</v>
      </c>
      <c r="F155" s="43">
        <v>0</v>
      </c>
      <c r="G155" s="43">
        <f t="shared" si="22"/>
        <v>422</v>
      </c>
      <c r="H155" s="43">
        <f t="shared" si="23"/>
        <v>464.20000000000005</v>
      </c>
      <c r="I155" s="44">
        <v>26230</v>
      </c>
      <c r="J155" s="38">
        <f t="shared" si="18"/>
        <v>11069060</v>
      </c>
      <c r="K155" s="39">
        <f t="shared" si="19"/>
        <v>11954585</v>
      </c>
      <c r="L155" s="19">
        <f t="shared" si="20"/>
        <v>25000</v>
      </c>
      <c r="M155" s="20">
        <f t="shared" si="21"/>
        <v>1392600.0000000002</v>
      </c>
      <c r="N155" s="40" t="s">
        <v>55</v>
      </c>
    </row>
    <row r="156" spans="1:14" x14ac:dyDescent="0.25">
      <c r="A156" s="42">
        <v>213</v>
      </c>
      <c r="B156" s="43">
        <v>3501</v>
      </c>
      <c r="C156" s="43">
        <v>35</v>
      </c>
      <c r="D156" s="43" t="s">
        <v>13</v>
      </c>
      <c r="E156" s="43">
        <v>537</v>
      </c>
      <c r="F156" s="43">
        <v>24</v>
      </c>
      <c r="G156" s="43">
        <f t="shared" si="22"/>
        <v>561</v>
      </c>
      <c r="H156" s="43">
        <f t="shared" si="23"/>
        <v>617.1</v>
      </c>
      <c r="I156" s="44">
        <v>26320</v>
      </c>
      <c r="J156" s="38">
        <f t="shared" si="18"/>
        <v>14765520</v>
      </c>
      <c r="K156" s="39">
        <f t="shared" si="19"/>
        <v>15946762</v>
      </c>
      <c r="L156" s="19">
        <f t="shared" si="20"/>
        <v>33000</v>
      </c>
      <c r="M156" s="20">
        <f t="shared" si="21"/>
        <v>1851300</v>
      </c>
      <c r="N156" s="40" t="s">
        <v>55</v>
      </c>
    </row>
    <row r="157" spans="1:14" hidden="1" x14ac:dyDescent="0.25">
      <c r="A157" s="42">
        <v>214</v>
      </c>
      <c r="B157" s="43">
        <v>3504</v>
      </c>
      <c r="C157" s="43">
        <v>35</v>
      </c>
      <c r="D157" s="43" t="s">
        <v>62</v>
      </c>
      <c r="E157" s="43">
        <v>275</v>
      </c>
      <c r="F157" s="43">
        <v>0</v>
      </c>
      <c r="G157" s="43">
        <f t="shared" si="22"/>
        <v>275</v>
      </c>
      <c r="H157" s="43">
        <f t="shared" si="23"/>
        <v>302.5</v>
      </c>
      <c r="I157" s="44">
        <v>26320</v>
      </c>
      <c r="J157" s="38">
        <f t="shared" si="18"/>
        <v>7238000</v>
      </c>
      <c r="K157" s="39">
        <f t="shared" si="19"/>
        <v>7817040</v>
      </c>
      <c r="L157" s="19">
        <f t="shared" si="20"/>
        <v>16500</v>
      </c>
      <c r="M157" s="20">
        <f t="shared" si="21"/>
        <v>907500</v>
      </c>
      <c r="N157" s="40" t="s">
        <v>55</v>
      </c>
    </row>
    <row r="158" spans="1:14" hidden="1" x14ac:dyDescent="0.25">
      <c r="A158" s="42">
        <v>215</v>
      </c>
      <c r="B158" s="43">
        <v>3505</v>
      </c>
      <c r="C158" s="43">
        <v>35</v>
      </c>
      <c r="D158" s="43" t="s">
        <v>15</v>
      </c>
      <c r="E158" s="43">
        <v>383</v>
      </c>
      <c r="F158" s="43">
        <v>0</v>
      </c>
      <c r="G158" s="43">
        <f t="shared" si="22"/>
        <v>383</v>
      </c>
      <c r="H158" s="43">
        <f t="shared" si="23"/>
        <v>421.3</v>
      </c>
      <c r="I158" s="44">
        <v>26320</v>
      </c>
      <c r="J158" s="38">
        <f t="shared" si="18"/>
        <v>10080560</v>
      </c>
      <c r="K158" s="39">
        <f t="shared" si="19"/>
        <v>10887005</v>
      </c>
      <c r="L158" s="19">
        <f t="shared" si="20"/>
        <v>22500</v>
      </c>
      <c r="M158" s="20">
        <f t="shared" si="21"/>
        <v>1263900</v>
      </c>
      <c r="N158" s="40" t="s">
        <v>55</v>
      </c>
    </row>
    <row r="159" spans="1:14" x14ac:dyDescent="0.25">
      <c r="A159" s="42">
        <v>216</v>
      </c>
      <c r="B159" s="43">
        <v>3506</v>
      </c>
      <c r="C159" s="43">
        <v>35</v>
      </c>
      <c r="D159" s="43" t="s">
        <v>13</v>
      </c>
      <c r="E159" s="43">
        <v>536</v>
      </c>
      <c r="F159" s="43">
        <v>24</v>
      </c>
      <c r="G159" s="43">
        <f t="shared" si="22"/>
        <v>560</v>
      </c>
      <c r="H159" s="43">
        <f t="shared" si="23"/>
        <v>616</v>
      </c>
      <c r="I159" s="44">
        <v>26320</v>
      </c>
      <c r="J159" s="38">
        <f t="shared" si="18"/>
        <v>14739200</v>
      </c>
      <c r="K159" s="39">
        <f t="shared" si="19"/>
        <v>15918336</v>
      </c>
      <c r="L159" s="19">
        <f t="shared" si="20"/>
        <v>33000</v>
      </c>
      <c r="M159" s="20">
        <f t="shared" si="21"/>
        <v>1848000</v>
      </c>
      <c r="N159" s="40" t="s">
        <v>55</v>
      </c>
    </row>
    <row r="160" spans="1:14" hidden="1" x14ac:dyDescent="0.25">
      <c r="A160" s="42">
        <v>217</v>
      </c>
      <c r="B160" s="43">
        <v>3507</v>
      </c>
      <c r="C160" s="43">
        <v>35</v>
      </c>
      <c r="D160" s="43" t="s">
        <v>15</v>
      </c>
      <c r="E160" s="43">
        <v>422</v>
      </c>
      <c r="F160" s="43">
        <v>0</v>
      </c>
      <c r="G160" s="43">
        <f t="shared" si="22"/>
        <v>422</v>
      </c>
      <c r="H160" s="43">
        <f t="shared" si="23"/>
        <v>464.20000000000005</v>
      </c>
      <c r="I160" s="44">
        <v>26320</v>
      </c>
      <c r="J160" s="38">
        <f t="shared" si="18"/>
        <v>11107040</v>
      </c>
      <c r="K160" s="39">
        <f t="shared" si="19"/>
        <v>11995603</v>
      </c>
      <c r="L160" s="19">
        <f t="shared" si="20"/>
        <v>25000</v>
      </c>
      <c r="M160" s="20">
        <f t="shared" si="21"/>
        <v>1392600.0000000002</v>
      </c>
      <c r="N160" s="40" t="s">
        <v>55</v>
      </c>
    </row>
    <row r="161" spans="1:14" x14ac:dyDescent="0.25">
      <c r="A161" s="42">
        <v>219</v>
      </c>
      <c r="B161" s="43">
        <v>3601</v>
      </c>
      <c r="C161" s="43">
        <v>36</v>
      </c>
      <c r="D161" s="43" t="s">
        <v>13</v>
      </c>
      <c r="E161" s="43">
        <v>537</v>
      </c>
      <c r="F161" s="43">
        <v>24</v>
      </c>
      <c r="G161" s="43">
        <f t="shared" si="22"/>
        <v>561</v>
      </c>
      <c r="H161" s="43">
        <f t="shared" si="23"/>
        <v>617.1</v>
      </c>
      <c r="I161" s="44">
        <v>26410</v>
      </c>
      <c r="J161" s="38">
        <f t="shared" si="18"/>
        <v>14816010</v>
      </c>
      <c r="K161" s="39">
        <f t="shared" si="19"/>
        <v>16001291</v>
      </c>
      <c r="L161" s="19">
        <f t="shared" si="20"/>
        <v>33500</v>
      </c>
      <c r="M161" s="20">
        <f t="shared" si="21"/>
        <v>1851300</v>
      </c>
      <c r="N161" s="40" t="s">
        <v>55</v>
      </c>
    </row>
    <row r="162" spans="1:14" hidden="1" x14ac:dyDescent="0.25">
      <c r="A162" s="42">
        <v>220</v>
      </c>
      <c r="B162" s="43">
        <v>3602</v>
      </c>
      <c r="C162" s="43">
        <v>36</v>
      </c>
      <c r="D162" s="43" t="s">
        <v>15</v>
      </c>
      <c r="E162" s="43">
        <v>383</v>
      </c>
      <c r="F162" s="43">
        <v>0</v>
      </c>
      <c r="G162" s="43">
        <f t="shared" si="22"/>
        <v>383</v>
      </c>
      <c r="H162" s="43">
        <f t="shared" si="23"/>
        <v>421.3</v>
      </c>
      <c r="I162" s="44">
        <v>26410</v>
      </c>
      <c r="J162" s="38">
        <f t="shared" si="18"/>
        <v>10115030</v>
      </c>
      <c r="K162" s="39">
        <f t="shared" si="19"/>
        <v>10924232</v>
      </c>
      <c r="L162" s="19">
        <f t="shared" si="20"/>
        <v>23000</v>
      </c>
      <c r="M162" s="20">
        <f t="shared" si="21"/>
        <v>1263900</v>
      </c>
      <c r="N162" s="40" t="s">
        <v>55</v>
      </c>
    </row>
    <row r="163" spans="1:14" hidden="1" x14ac:dyDescent="0.25">
      <c r="A163" s="42">
        <v>221</v>
      </c>
      <c r="B163" s="43">
        <v>3603</v>
      </c>
      <c r="C163" s="43">
        <v>36</v>
      </c>
      <c r="D163" s="43" t="s">
        <v>62</v>
      </c>
      <c r="E163" s="43">
        <v>275</v>
      </c>
      <c r="F163" s="43">
        <v>0</v>
      </c>
      <c r="G163" s="43">
        <f t="shared" si="22"/>
        <v>275</v>
      </c>
      <c r="H163" s="43">
        <f t="shared" si="23"/>
        <v>302.5</v>
      </c>
      <c r="I163" s="44">
        <v>26410</v>
      </c>
      <c r="J163" s="38">
        <f t="shared" si="18"/>
        <v>7262750</v>
      </c>
      <c r="K163" s="39">
        <f t="shared" si="19"/>
        <v>7843770</v>
      </c>
      <c r="L163" s="19">
        <f t="shared" si="20"/>
        <v>16500</v>
      </c>
      <c r="M163" s="20">
        <f t="shared" si="21"/>
        <v>907500</v>
      </c>
      <c r="N163" s="40" t="s">
        <v>55</v>
      </c>
    </row>
    <row r="164" spans="1:14" hidden="1" x14ac:dyDescent="0.25">
      <c r="A164" s="42">
        <v>222</v>
      </c>
      <c r="B164" s="43">
        <v>3604</v>
      </c>
      <c r="C164" s="43">
        <v>36</v>
      </c>
      <c r="D164" s="43" t="s">
        <v>62</v>
      </c>
      <c r="E164" s="43">
        <v>275</v>
      </c>
      <c r="F164" s="43">
        <v>0</v>
      </c>
      <c r="G164" s="43">
        <f t="shared" si="22"/>
        <v>275</v>
      </c>
      <c r="H164" s="43">
        <f t="shared" si="23"/>
        <v>302.5</v>
      </c>
      <c r="I164" s="44">
        <v>26410</v>
      </c>
      <c r="J164" s="38">
        <f t="shared" si="18"/>
        <v>7262750</v>
      </c>
      <c r="K164" s="39">
        <f t="shared" si="19"/>
        <v>7843770</v>
      </c>
      <c r="L164" s="19">
        <f t="shared" si="20"/>
        <v>16500</v>
      </c>
      <c r="M164" s="20">
        <f t="shared" si="21"/>
        <v>907500</v>
      </c>
      <c r="N164" s="40" t="s">
        <v>55</v>
      </c>
    </row>
    <row r="165" spans="1:14" hidden="1" x14ac:dyDescent="0.25">
      <c r="A165" s="42">
        <v>223</v>
      </c>
      <c r="B165" s="43">
        <v>3605</v>
      </c>
      <c r="C165" s="43">
        <v>36</v>
      </c>
      <c r="D165" s="43" t="s">
        <v>15</v>
      </c>
      <c r="E165" s="43">
        <v>383</v>
      </c>
      <c r="F165" s="43">
        <v>0</v>
      </c>
      <c r="G165" s="43">
        <f t="shared" si="22"/>
        <v>383</v>
      </c>
      <c r="H165" s="43">
        <f t="shared" si="23"/>
        <v>421.3</v>
      </c>
      <c r="I165" s="44">
        <v>26410</v>
      </c>
      <c r="J165" s="38">
        <f t="shared" si="18"/>
        <v>10115030</v>
      </c>
      <c r="K165" s="39">
        <f t="shared" si="19"/>
        <v>10924232</v>
      </c>
      <c r="L165" s="19">
        <f t="shared" si="20"/>
        <v>23000</v>
      </c>
      <c r="M165" s="20">
        <f t="shared" si="21"/>
        <v>1263900</v>
      </c>
      <c r="N165" s="40" t="s">
        <v>55</v>
      </c>
    </row>
    <row r="166" spans="1:14" x14ac:dyDescent="0.25">
      <c r="A166" s="42">
        <v>224</v>
      </c>
      <c r="B166" s="43">
        <v>3606</v>
      </c>
      <c r="C166" s="43">
        <v>36</v>
      </c>
      <c r="D166" s="43" t="s">
        <v>13</v>
      </c>
      <c r="E166" s="43">
        <v>536</v>
      </c>
      <c r="F166" s="43">
        <v>24</v>
      </c>
      <c r="G166" s="43">
        <f t="shared" si="22"/>
        <v>560</v>
      </c>
      <c r="H166" s="43">
        <f t="shared" si="23"/>
        <v>616</v>
      </c>
      <c r="I166" s="44">
        <v>26410</v>
      </c>
      <c r="J166" s="38">
        <f t="shared" si="18"/>
        <v>14789600</v>
      </c>
      <c r="K166" s="39">
        <f t="shared" si="19"/>
        <v>15972768</v>
      </c>
      <c r="L166" s="19">
        <f t="shared" si="20"/>
        <v>33500</v>
      </c>
      <c r="M166" s="20">
        <f t="shared" si="21"/>
        <v>1848000</v>
      </c>
      <c r="N166" s="40" t="s">
        <v>55</v>
      </c>
    </row>
    <row r="167" spans="1:14" hidden="1" x14ac:dyDescent="0.25">
      <c r="A167" s="42">
        <v>225</v>
      </c>
      <c r="B167" s="43">
        <v>3607</v>
      </c>
      <c r="C167" s="43">
        <v>36</v>
      </c>
      <c r="D167" s="43" t="s">
        <v>15</v>
      </c>
      <c r="E167" s="43">
        <v>422</v>
      </c>
      <c r="F167" s="43">
        <v>0</v>
      </c>
      <c r="G167" s="43">
        <f t="shared" si="22"/>
        <v>422</v>
      </c>
      <c r="H167" s="43">
        <f t="shared" si="23"/>
        <v>464.20000000000005</v>
      </c>
      <c r="I167" s="44">
        <v>26410</v>
      </c>
      <c r="J167" s="38">
        <f t="shared" si="18"/>
        <v>11145020</v>
      </c>
      <c r="K167" s="39">
        <f t="shared" si="19"/>
        <v>12036622</v>
      </c>
      <c r="L167" s="19">
        <f t="shared" si="20"/>
        <v>25000</v>
      </c>
      <c r="M167" s="20">
        <f t="shared" si="21"/>
        <v>1392600.0000000002</v>
      </c>
      <c r="N167" s="40" t="s">
        <v>55</v>
      </c>
    </row>
    <row r="168" spans="1:14" hidden="1" x14ac:dyDescent="0.25">
      <c r="A168" s="42">
        <v>226</v>
      </c>
      <c r="B168" s="43">
        <v>3608</v>
      </c>
      <c r="C168" s="43">
        <v>36</v>
      </c>
      <c r="D168" s="43" t="s">
        <v>15</v>
      </c>
      <c r="E168" s="43">
        <v>422</v>
      </c>
      <c r="F168" s="43">
        <v>0</v>
      </c>
      <c r="G168" s="43">
        <f t="shared" si="22"/>
        <v>422</v>
      </c>
      <c r="H168" s="43">
        <f t="shared" si="23"/>
        <v>464.20000000000005</v>
      </c>
      <c r="I168" s="44">
        <v>26410</v>
      </c>
      <c r="J168" s="38">
        <f t="shared" si="18"/>
        <v>11145020</v>
      </c>
      <c r="K168" s="39">
        <f t="shared" si="19"/>
        <v>12036622</v>
      </c>
      <c r="L168" s="19">
        <f t="shared" si="20"/>
        <v>25000</v>
      </c>
      <c r="M168" s="20">
        <f t="shared" si="21"/>
        <v>1392600.0000000002</v>
      </c>
      <c r="N168" s="40" t="s">
        <v>55</v>
      </c>
    </row>
    <row r="169" spans="1:14" x14ac:dyDescent="0.25">
      <c r="A169" s="42">
        <v>227</v>
      </c>
      <c r="B169" s="43">
        <v>3701</v>
      </c>
      <c r="C169" s="43">
        <v>37</v>
      </c>
      <c r="D169" s="43" t="s">
        <v>13</v>
      </c>
      <c r="E169" s="43">
        <v>537</v>
      </c>
      <c r="F169" s="43">
        <v>24</v>
      </c>
      <c r="G169" s="43">
        <f t="shared" si="22"/>
        <v>561</v>
      </c>
      <c r="H169" s="43">
        <f t="shared" si="23"/>
        <v>617.1</v>
      </c>
      <c r="I169" s="44">
        <v>26500</v>
      </c>
      <c r="J169" s="38">
        <f t="shared" si="18"/>
        <v>14866500</v>
      </c>
      <c r="K169" s="39">
        <f t="shared" si="19"/>
        <v>16055820</v>
      </c>
      <c r="L169" s="19">
        <f t="shared" si="20"/>
        <v>33500</v>
      </c>
      <c r="M169" s="20">
        <f t="shared" si="21"/>
        <v>1851300</v>
      </c>
      <c r="N169" s="40" t="s">
        <v>55</v>
      </c>
    </row>
    <row r="170" spans="1:14" hidden="1" x14ac:dyDescent="0.25">
      <c r="A170" s="42">
        <v>228</v>
      </c>
      <c r="B170" s="43">
        <v>3705</v>
      </c>
      <c r="C170" s="43">
        <v>37</v>
      </c>
      <c r="D170" s="43" t="s">
        <v>15</v>
      </c>
      <c r="E170" s="43">
        <v>383</v>
      </c>
      <c r="F170" s="43">
        <v>0</v>
      </c>
      <c r="G170" s="43">
        <f t="shared" si="22"/>
        <v>383</v>
      </c>
      <c r="H170" s="43">
        <f t="shared" si="23"/>
        <v>421.3</v>
      </c>
      <c r="I170" s="44">
        <v>26500</v>
      </c>
      <c r="J170" s="38">
        <f t="shared" si="18"/>
        <v>10149500</v>
      </c>
      <c r="K170" s="39">
        <f t="shared" si="19"/>
        <v>10961460</v>
      </c>
      <c r="L170" s="19">
        <f t="shared" si="20"/>
        <v>23000</v>
      </c>
      <c r="M170" s="20">
        <f t="shared" si="21"/>
        <v>1263900</v>
      </c>
      <c r="N170" s="40" t="s">
        <v>55</v>
      </c>
    </row>
    <row r="171" spans="1:14" x14ac:dyDescent="0.25">
      <c r="A171" s="42">
        <v>229</v>
      </c>
      <c r="B171" s="43">
        <v>3706</v>
      </c>
      <c r="C171" s="43">
        <v>37</v>
      </c>
      <c r="D171" s="43" t="s">
        <v>13</v>
      </c>
      <c r="E171" s="43">
        <v>536</v>
      </c>
      <c r="F171" s="43">
        <v>24</v>
      </c>
      <c r="G171" s="43">
        <f t="shared" si="22"/>
        <v>560</v>
      </c>
      <c r="H171" s="43">
        <f t="shared" si="23"/>
        <v>616</v>
      </c>
      <c r="I171" s="44">
        <v>26500</v>
      </c>
      <c r="J171" s="38">
        <f t="shared" si="18"/>
        <v>14840000</v>
      </c>
      <c r="K171" s="39">
        <f t="shared" si="19"/>
        <v>16027200</v>
      </c>
      <c r="L171" s="19">
        <f t="shared" si="20"/>
        <v>33500</v>
      </c>
      <c r="M171" s="20">
        <f t="shared" si="21"/>
        <v>1848000</v>
      </c>
      <c r="N171" s="40" t="s">
        <v>55</v>
      </c>
    </row>
    <row r="172" spans="1:14" hidden="1" x14ac:dyDescent="0.25">
      <c r="A172" s="42">
        <v>230</v>
      </c>
      <c r="B172" s="43">
        <v>3707</v>
      </c>
      <c r="C172" s="43">
        <v>37</v>
      </c>
      <c r="D172" s="43" t="s">
        <v>15</v>
      </c>
      <c r="E172" s="43">
        <v>422</v>
      </c>
      <c r="F172" s="43">
        <v>0</v>
      </c>
      <c r="G172" s="43">
        <f t="shared" si="22"/>
        <v>422</v>
      </c>
      <c r="H172" s="43">
        <f t="shared" si="23"/>
        <v>464.20000000000005</v>
      </c>
      <c r="I172" s="44">
        <v>26500</v>
      </c>
      <c r="J172" s="38">
        <f t="shared" si="18"/>
        <v>11183000</v>
      </c>
      <c r="K172" s="39">
        <f t="shared" si="19"/>
        <v>12077640</v>
      </c>
      <c r="L172" s="19">
        <f t="shared" si="20"/>
        <v>25000</v>
      </c>
      <c r="M172" s="20">
        <f t="shared" si="21"/>
        <v>1392600.0000000002</v>
      </c>
      <c r="N172" s="40" t="s">
        <v>55</v>
      </c>
    </row>
    <row r="173" spans="1:14" hidden="1" x14ac:dyDescent="0.25">
      <c r="A173" s="42">
        <v>231</v>
      </c>
      <c r="B173" s="43">
        <v>3708</v>
      </c>
      <c r="C173" s="43">
        <v>37</v>
      </c>
      <c r="D173" s="43" t="s">
        <v>15</v>
      </c>
      <c r="E173" s="43">
        <v>422</v>
      </c>
      <c r="F173" s="43">
        <v>0</v>
      </c>
      <c r="G173" s="43">
        <f t="shared" si="22"/>
        <v>422</v>
      </c>
      <c r="H173" s="43">
        <f t="shared" si="23"/>
        <v>464.20000000000005</v>
      </c>
      <c r="I173" s="44">
        <v>26500</v>
      </c>
      <c r="J173" s="38">
        <f t="shared" si="18"/>
        <v>11183000</v>
      </c>
      <c r="K173" s="39">
        <f t="shared" si="19"/>
        <v>12077640</v>
      </c>
      <c r="L173" s="19">
        <f t="shared" si="20"/>
        <v>25000</v>
      </c>
      <c r="M173" s="20">
        <f t="shared" si="21"/>
        <v>1392600.0000000002</v>
      </c>
      <c r="N173" s="40" t="s">
        <v>55</v>
      </c>
    </row>
    <row r="174" spans="1:14" hidden="1" x14ac:dyDescent="0.25">
      <c r="A174" s="60" t="s">
        <v>3</v>
      </c>
      <c r="B174" s="60"/>
      <c r="C174" s="60"/>
      <c r="D174" s="60"/>
      <c r="E174" s="45">
        <f>SUM(E3:E173)</f>
        <v>70421</v>
      </c>
      <c r="F174" s="45">
        <f>SUM(F3:F173)</f>
        <v>1501</v>
      </c>
      <c r="G174" s="45">
        <f>SUM(G3:G173)</f>
        <v>71922</v>
      </c>
      <c r="H174" s="46">
        <f>SUM(H3:H173)</f>
        <v>79114.2</v>
      </c>
      <c r="I174" s="46"/>
      <c r="J174" s="41">
        <f>SUM(J3:J173)</f>
        <v>1824442500</v>
      </c>
      <c r="K174" s="41">
        <f>SUM(K3:K173)</f>
        <v>1970397900</v>
      </c>
      <c r="L174" s="19"/>
      <c r="M174" s="21">
        <f>SUM(M3:M173)</f>
        <v>237342600</v>
      </c>
      <c r="N174" s="37"/>
    </row>
    <row r="175" spans="1:14" x14ac:dyDescent="0.25">
      <c r="A175" s="47"/>
      <c r="B175" s="47"/>
      <c r="C175" s="47"/>
      <c r="D175" s="47"/>
      <c r="E175" s="48"/>
      <c r="F175" s="48"/>
      <c r="G175" s="48"/>
      <c r="H175" s="48"/>
      <c r="I175" s="48"/>
      <c r="J175" s="49"/>
      <c r="K175" s="49"/>
      <c r="L175" s="50"/>
      <c r="M175" s="51"/>
    </row>
    <row r="177" spans="1:14" x14ac:dyDescent="0.25">
      <c r="A177" s="61" t="s">
        <v>59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ht="56.25" customHeight="1" x14ac:dyDescent="0.25">
      <c r="A178" s="7" t="s">
        <v>1</v>
      </c>
      <c r="B178" s="16" t="s">
        <v>0</v>
      </c>
      <c r="C178" s="9" t="s">
        <v>2</v>
      </c>
      <c r="D178" s="9" t="s">
        <v>12</v>
      </c>
      <c r="E178" s="9" t="s">
        <v>60</v>
      </c>
      <c r="F178" s="9" t="s">
        <v>61</v>
      </c>
      <c r="G178" s="9" t="s">
        <v>52</v>
      </c>
      <c r="H178" s="9" t="s">
        <v>11</v>
      </c>
      <c r="I178" s="16" t="s">
        <v>57</v>
      </c>
      <c r="J178" s="8" t="s">
        <v>18</v>
      </c>
      <c r="K178" s="17" t="s">
        <v>19</v>
      </c>
      <c r="L178" s="18" t="s">
        <v>20</v>
      </c>
      <c r="M178" s="18" t="s">
        <v>21</v>
      </c>
      <c r="N178" s="8" t="s">
        <v>53</v>
      </c>
    </row>
    <row r="179" spans="1:14" x14ac:dyDescent="0.25">
      <c r="A179" s="42">
        <v>232</v>
      </c>
      <c r="B179" s="43">
        <v>3702</v>
      </c>
      <c r="C179" s="43">
        <v>37</v>
      </c>
      <c r="D179" s="52" t="s">
        <v>15</v>
      </c>
      <c r="E179" s="52">
        <v>383</v>
      </c>
      <c r="F179" s="52">
        <v>0</v>
      </c>
      <c r="G179" s="43">
        <f t="shared" ref="G179:G181" si="24">E179+F179</f>
        <v>383</v>
      </c>
      <c r="H179" s="43">
        <f>G179*1.1</f>
        <v>421.3</v>
      </c>
      <c r="I179" s="44">
        <f>I173</f>
        <v>26500</v>
      </c>
      <c r="J179" s="53">
        <f>G179*I179</f>
        <v>10149500</v>
      </c>
      <c r="K179" s="54">
        <f t="shared" ref="K179:K189" si="25">ROUND(J179*1.08,0)</f>
        <v>10961460</v>
      </c>
      <c r="L179" s="55">
        <f t="shared" ref="L179:L189" si="26">MROUND((K179*0.025/12),500)</f>
        <v>23000</v>
      </c>
      <c r="M179" s="56">
        <f t="shared" ref="M179:M189" si="27">H179*3000</f>
        <v>1263900</v>
      </c>
      <c r="N179" s="40" t="s">
        <v>55</v>
      </c>
    </row>
    <row r="180" spans="1:14" x14ac:dyDescent="0.25">
      <c r="A180" s="42">
        <v>233</v>
      </c>
      <c r="B180" s="43">
        <v>3703</v>
      </c>
      <c r="C180" s="43">
        <v>37</v>
      </c>
      <c r="D180" s="43" t="s">
        <v>62</v>
      </c>
      <c r="E180" s="52">
        <v>275</v>
      </c>
      <c r="F180" s="52">
        <v>0</v>
      </c>
      <c r="G180" s="43">
        <f t="shared" si="24"/>
        <v>275</v>
      </c>
      <c r="H180" s="43">
        <f t="shared" ref="H180:H189" si="28">G180*1.1</f>
        <v>302.5</v>
      </c>
      <c r="I180" s="44">
        <f>I179</f>
        <v>26500</v>
      </c>
      <c r="J180" s="53">
        <f t="shared" ref="J180:J189" si="29">G180*I180</f>
        <v>7287500</v>
      </c>
      <c r="K180" s="54">
        <f t="shared" si="25"/>
        <v>7870500</v>
      </c>
      <c r="L180" s="55">
        <f t="shared" si="26"/>
        <v>16500</v>
      </c>
      <c r="M180" s="56">
        <f t="shared" si="27"/>
        <v>907500</v>
      </c>
      <c r="N180" s="40" t="s">
        <v>55</v>
      </c>
    </row>
    <row r="181" spans="1:14" x14ac:dyDescent="0.25">
      <c r="A181" s="42">
        <v>234</v>
      </c>
      <c r="B181" s="43">
        <v>3704</v>
      </c>
      <c r="C181" s="43">
        <v>37</v>
      </c>
      <c r="D181" s="43" t="s">
        <v>62</v>
      </c>
      <c r="E181" s="52">
        <v>275</v>
      </c>
      <c r="F181" s="52">
        <v>0</v>
      </c>
      <c r="G181" s="43">
        <f t="shared" si="24"/>
        <v>275</v>
      </c>
      <c r="H181" s="43">
        <f t="shared" si="28"/>
        <v>302.5</v>
      </c>
      <c r="I181" s="44">
        <f>I180</f>
        <v>26500</v>
      </c>
      <c r="J181" s="53">
        <f t="shared" si="29"/>
        <v>7287500</v>
      </c>
      <c r="K181" s="54">
        <f t="shared" si="25"/>
        <v>7870500</v>
      </c>
      <c r="L181" s="55">
        <f t="shared" si="26"/>
        <v>16500</v>
      </c>
      <c r="M181" s="56">
        <f t="shared" si="27"/>
        <v>907500</v>
      </c>
      <c r="N181" s="40" t="s">
        <v>55</v>
      </c>
    </row>
    <row r="182" spans="1:14" x14ac:dyDescent="0.25">
      <c r="A182" s="42">
        <v>235</v>
      </c>
      <c r="B182" s="43">
        <v>3801</v>
      </c>
      <c r="C182" s="43">
        <v>38</v>
      </c>
      <c r="D182" s="52" t="s">
        <v>13</v>
      </c>
      <c r="E182" s="52">
        <v>537</v>
      </c>
      <c r="F182" s="52">
        <v>24</v>
      </c>
      <c r="G182" s="43">
        <f>E182+F182</f>
        <v>561</v>
      </c>
      <c r="H182" s="43">
        <f t="shared" si="28"/>
        <v>617.1</v>
      </c>
      <c r="I182" s="44">
        <f>I181+90</f>
        <v>26590</v>
      </c>
      <c r="J182" s="53">
        <f t="shared" si="29"/>
        <v>14916990</v>
      </c>
      <c r="K182" s="54">
        <f t="shared" si="25"/>
        <v>16110349</v>
      </c>
      <c r="L182" s="55">
        <f t="shared" si="26"/>
        <v>33500</v>
      </c>
      <c r="M182" s="56">
        <f t="shared" si="27"/>
        <v>1851300</v>
      </c>
      <c r="N182" s="40" t="s">
        <v>55</v>
      </c>
    </row>
    <row r="183" spans="1:14" x14ac:dyDescent="0.25">
      <c r="A183" s="42">
        <v>236</v>
      </c>
      <c r="B183" s="43">
        <v>3802</v>
      </c>
      <c r="C183" s="43">
        <v>38</v>
      </c>
      <c r="D183" s="52" t="s">
        <v>15</v>
      </c>
      <c r="E183" s="52">
        <v>383</v>
      </c>
      <c r="F183" s="52">
        <v>0</v>
      </c>
      <c r="G183" s="43">
        <f t="shared" ref="G183:G189" si="30">E183+F183</f>
        <v>383</v>
      </c>
      <c r="H183" s="43">
        <f t="shared" si="28"/>
        <v>421.3</v>
      </c>
      <c r="I183" s="44">
        <f>I182</f>
        <v>26590</v>
      </c>
      <c r="J183" s="53">
        <f t="shared" si="29"/>
        <v>10183970</v>
      </c>
      <c r="K183" s="54">
        <f t="shared" si="25"/>
        <v>10998688</v>
      </c>
      <c r="L183" s="55">
        <f t="shared" si="26"/>
        <v>23000</v>
      </c>
      <c r="M183" s="56">
        <f t="shared" si="27"/>
        <v>1263900</v>
      </c>
      <c r="N183" s="40" t="s">
        <v>55</v>
      </c>
    </row>
    <row r="184" spans="1:14" x14ac:dyDescent="0.25">
      <c r="A184" s="42">
        <v>237</v>
      </c>
      <c r="B184" s="43">
        <v>3803</v>
      </c>
      <c r="C184" s="43">
        <v>38</v>
      </c>
      <c r="D184" s="43" t="s">
        <v>62</v>
      </c>
      <c r="E184" s="52">
        <v>275</v>
      </c>
      <c r="F184" s="52">
        <v>0</v>
      </c>
      <c r="G184" s="43">
        <f t="shared" si="30"/>
        <v>275</v>
      </c>
      <c r="H184" s="43">
        <f t="shared" si="28"/>
        <v>302.5</v>
      </c>
      <c r="I184" s="44">
        <f>I183</f>
        <v>26590</v>
      </c>
      <c r="J184" s="53">
        <f t="shared" si="29"/>
        <v>7312250</v>
      </c>
      <c r="K184" s="54">
        <f t="shared" si="25"/>
        <v>7897230</v>
      </c>
      <c r="L184" s="55">
        <f t="shared" si="26"/>
        <v>16500</v>
      </c>
      <c r="M184" s="56">
        <f t="shared" si="27"/>
        <v>907500</v>
      </c>
      <c r="N184" s="40" t="s">
        <v>55</v>
      </c>
    </row>
    <row r="185" spans="1:14" x14ac:dyDescent="0.25">
      <c r="A185" s="42">
        <v>238</v>
      </c>
      <c r="B185" s="43">
        <v>3804</v>
      </c>
      <c r="C185" s="43">
        <v>38</v>
      </c>
      <c r="D185" s="43" t="s">
        <v>62</v>
      </c>
      <c r="E185" s="52">
        <v>275</v>
      </c>
      <c r="F185" s="52">
        <v>0</v>
      </c>
      <c r="G185" s="43">
        <f t="shared" si="30"/>
        <v>275</v>
      </c>
      <c r="H185" s="43">
        <f t="shared" si="28"/>
        <v>302.5</v>
      </c>
      <c r="I185" s="44">
        <f>I184</f>
        <v>26590</v>
      </c>
      <c r="J185" s="53">
        <f t="shared" si="29"/>
        <v>7312250</v>
      </c>
      <c r="K185" s="54">
        <f t="shared" si="25"/>
        <v>7897230</v>
      </c>
      <c r="L185" s="55">
        <f t="shared" si="26"/>
        <v>16500</v>
      </c>
      <c r="M185" s="56">
        <f t="shared" si="27"/>
        <v>907500</v>
      </c>
      <c r="N185" s="40" t="s">
        <v>55</v>
      </c>
    </row>
    <row r="186" spans="1:14" x14ac:dyDescent="0.25">
      <c r="A186" s="42">
        <v>239</v>
      </c>
      <c r="B186" s="43">
        <v>3805</v>
      </c>
      <c r="C186" s="43">
        <v>38</v>
      </c>
      <c r="D186" s="52" t="s">
        <v>15</v>
      </c>
      <c r="E186" s="52">
        <v>383</v>
      </c>
      <c r="F186" s="52">
        <v>0</v>
      </c>
      <c r="G186" s="43">
        <f t="shared" si="30"/>
        <v>383</v>
      </c>
      <c r="H186" s="43">
        <f t="shared" si="28"/>
        <v>421.3</v>
      </c>
      <c r="I186" s="44">
        <f>I185</f>
        <v>26590</v>
      </c>
      <c r="J186" s="53">
        <f t="shared" si="29"/>
        <v>10183970</v>
      </c>
      <c r="K186" s="54">
        <f t="shared" si="25"/>
        <v>10998688</v>
      </c>
      <c r="L186" s="55">
        <f t="shared" si="26"/>
        <v>23000</v>
      </c>
      <c r="M186" s="56">
        <f t="shared" si="27"/>
        <v>1263900</v>
      </c>
      <c r="N186" s="40" t="s">
        <v>55</v>
      </c>
    </row>
    <row r="187" spans="1:14" x14ac:dyDescent="0.25">
      <c r="A187" s="42">
        <v>240</v>
      </c>
      <c r="B187" s="43">
        <v>3806</v>
      </c>
      <c r="C187" s="43">
        <v>38</v>
      </c>
      <c r="D187" s="52" t="s">
        <v>13</v>
      </c>
      <c r="E187" s="52">
        <v>536</v>
      </c>
      <c r="F187" s="52">
        <v>24</v>
      </c>
      <c r="G187" s="43">
        <f t="shared" si="30"/>
        <v>560</v>
      </c>
      <c r="H187" s="43">
        <f t="shared" si="28"/>
        <v>616</v>
      </c>
      <c r="I187" s="44">
        <f>I186+90</f>
        <v>26680</v>
      </c>
      <c r="J187" s="53">
        <f t="shared" si="29"/>
        <v>14940800</v>
      </c>
      <c r="K187" s="54">
        <f t="shared" si="25"/>
        <v>16136064</v>
      </c>
      <c r="L187" s="55">
        <f t="shared" si="26"/>
        <v>33500</v>
      </c>
      <c r="M187" s="56">
        <f t="shared" si="27"/>
        <v>1848000</v>
      </c>
      <c r="N187" s="40" t="s">
        <v>55</v>
      </c>
    </row>
    <row r="188" spans="1:14" x14ac:dyDescent="0.25">
      <c r="A188" s="42">
        <v>241</v>
      </c>
      <c r="B188" s="43">
        <v>3807</v>
      </c>
      <c r="C188" s="43">
        <v>38</v>
      </c>
      <c r="D188" s="52" t="s">
        <v>15</v>
      </c>
      <c r="E188" s="52">
        <v>422</v>
      </c>
      <c r="F188" s="52">
        <v>0</v>
      </c>
      <c r="G188" s="43">
        <f t="shared" si="30"/>
        <v>422</v>
      </c>
      <c r="H188" s="43">
        <f t="shared" si="28"/>
        <v>464.20000000000005</v>
      </c>
      <c r="I188" s="44">
        <f>I187</f>
        <v>26680</v>
      </c>
      <c r="J188" s="53">
        <f t="shared" si="29"/>
        <v>11258960</v>
      </c>
      <c r="K188" s="54">
        <f t="shared" si="25"/>
        <v>12159677</v>
      </c>
      <c r="L188" s="55">
        <f t="shared" si="26"/>
        <v>25500</v>
      </c>
      <c r="M188" s="56">
        <f t="shared" si="27"/>
        <v>1392600.0000000002</v>
      </c>
      <c r="N188" s="40" t="s">
        <v>55</v>
      </c>
    </row>
    <row r="189" spans="1:14" x14ac:dyDescent="0.25">
      <c r="A189" s="42">
        <v>242</v>
      </c>
      <c r="B189" s="43">
        <v>3808</v>
      </c>
      <c r="C189" s="43">
        <v>38</v>
      </c>
      <c r="D189" s="52" t="s">
        <v>15</v>
      </c>
      <c r="E189" s="52">
        <v>422</v>
      </c>
      <c r="F189" s="52">
        <v>0</v>
      </c>
      <c r="G189" s="43">
        <f t="shared" si="30"/>
        <v>422</v>
      </c>
      <c r="H189" s="43">
        <f t="shared" si="28"/>
        <v>464.20000000000005</v>
      </c>
      <c r="I189" s="44">
        <f>I188</f>
        <v>26680</v>
      </c>
      <c r="J189" s="53">
        <f t="shared" si="29"/>
        <v>11258960</v>
      </c>
      <c r="K189" s="54">
        <f t="shared" si="25"/>
        <v>12159677</v>
      </c>
      <c r="L189" s="55">
        <f t="shared" si="26"/>
        <v>25500</v>
      </c>
      <c r="M189" s="56">
        <f t="shared" si="27"/>
        <v>1392600.0000000002</v>
      </c>
      <c r="N189" s="40" t="s">
        <v>55</v>
      </c>
    </row>
    <row r="190" spans="1:14" x14ac:dyDescent="0.25">
      <c r="A190" s="60" t="s">
        <v>3</v>
      </c>
      <c r="B190" s="60"/>
      <c r="C190" s="60"/>
      <c r="D190" s="60"/>
      <c r="E190" s="46">
        <f t="shared" ref="E190:H190" si="31">SUM(E179:E189)</f>
        <v>4166</v>
      </c>
      <c r="F190" s="46">
        <f t="shared" si="31"/>
        <v>48</v>
      </c>
      <c r="G190" s="46">
        <f t="shared" si="31"/>
        <v>4214</v>
      </c>
      <c r="H190" s="46">
        <f t="shared" si="31"/>
        <v>4635.4000000000005</v>
      </c>
      <c r="I190" s="57"/>
      <c r="J190" s="58">
        <f t="shared" ref="J190:K190" si="32">SUM(J179:J189)</f>
        <v>112092650</v>
      </c>
      <c r="K190" s="58">
        <f t="shared" si="32"/>
        <v>121060063</v>
      </c>
      <c r="L190" s="57"/>
      <c r="M190" s="58">
        <f>SUM(M179:M189)</f>
        <v>13906200</v>
      </c>
      <c r="N190" s="37"/>
    </row>
  </sheetData>
  <autoFilter ref="D3:D174" xr:uid="{87EC0ED8-AC57-49E5-9CB5-90AC83402E40}">
    <filterColumn colId="0">
      <filters>
        <filter val="2 BHK"/>
      </filters>
    </filterColumn>
  </autoFilter>
  <mergeCells count="4">
    <mergeCell ref="A1:N1"/>
    <mergeCell ref="A174:D174"/>
    <mergeCell ref="A177:N177"/>
    <mergeCell ref="A190:D19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987A-312A-464E-B4A3-FC99577094B6}">
  <dimension ref="A1:N68"/>
  <sheetViews>
    <sheetView topLeftCell="A28" zoomScale="190" zoomScaleNormal="190" workbookViewId="0">
      <selection activeCell="G63" sqref="G63:H63"/>
    </sheetView>
  </sheetViews>
  <sheetFormatPr defaultRowHeight="15" x14ac:dyDescent="0.25"/>
  <cols>
    <col min="1" max="1" width="4" style="4" customWidth="1"/>
    <col min="2" max="2" width="5.140625" style="5" customWidth="1"/>
    <col min="3" max="3" width="4.7109375" style="5" customWidth="1"/>
    <col min="4" max="4" width="5.7109375" style="5" customWidth="1"/>
    <col min="5" max="5" width="6.85546875" style="6" customWidth="1"/>
    <col min="6" max="6" width="6.140625" style="6" customWidth="1"/>
    <col min="7" max="7" width="5.5703125" style="6" customWidth="1"/>
    <col min="8" max="9" width="6.42578125" style="1" customWidth="1"/>
    <col min="10" max="10" width="12.28515625" style="1" customWidth="1"/>
    <col min="11" max="11" width="12.42578125" style="1" customWidth="1"/>
    <col min="12" max="12" width="7" style="1" customWidth="1"/>
    <col min="13" max="13" width="11.7109375" style="1" customWidth="1"/>
    <col min="14" max="14" width="8" customWidth="1"/>
    <col min="15" max="15" width="10.42578125" bestFit="1" customWidth="1"/>
  </cols>
  <sheetData>
    <row r="1" spans="1:14" x14ac:dyDescent="0.25">
      <c r="A1" s="61" t="s">
        <v>58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4" ht="60.75" customHeight="1" x14ac:dyDescent="0.25">
      <c r="A2" s="7" t="s">
        <v>1</v>
      </c>
      <c r="B2" s="8" t="s">
        <v>0</v>
      </c>
      <c r="C2" s="9" t="s">
        <v>2</v>
      </c>
      <c r="D2" s="9" t="s">
        <v>12</v>
      </c>
      <c r="E2" s="9" t="s">
        <v>16</v>
      </c>
      <c r="F2" s="9" t="s">
        <v>51</v>
      </c>
      <c r="G2" s="9" t="s">
        <v>52</v>
      </c>
      <c r="H2" s="9" t="s">
        <v>11</v>
      </c>
      <c r="I2" s="16" t="s">
        <v>57</v>
      </c>
      <c r="J2" s="8" t="s">
        <v>18</v>
      </c>
      <c r="K2" s="17" t="s">
        <v>19</v>
      </c>
      <c r="L2" s="18" t="s">
        <v>20</v>
      </c>
      <c r="M2" s="18" t="s">
        <v>21</v>
      </c>
      <c r="N2" s="8" t="s">
        <v>53</v>
      </c>
    </row>
    <row r="3" spans="1:14" x14ac:dyDescent="0.25">
      <c r="A3" s="42">
        <v>1</v>
      </c>
      <c r="B3" s="43">
        <v>701</v>
      </c>
      <c r="C3" s="43">
        <v>7</v>
      </c>
      <c r="D3" s="43" t="s">
        <v>13</v>
      </c>
      <c r="E3" s="43">
        <v>537</v>
      </c>
      <c r="F3" s="43">
        <v>24</v>
      </c>
      <c r="G3" s="43">
        <f>E3+F3</f>
        <v>561</v>
      </c>
      <c r="H3" s="43">
        <f>G3*1.1</f>
        <v>617.1</v>
      </c>
      <c r="I3" s="44">
        <v>23800</v>
      </c>
      <c r="J3" s="38">
        <v>0</v>
      </c>
      <c r="K3" s="39">
        <f t="shared" ref="K3:K33" si="0">ROUND(J3*1.08,0)</f>
        <v>0</v>
      </c>
      <c r="L3" s="19">
        <f t="shared" ref="L3:L33" si="1">MROUND((K3*0.025/12),500)</f>
        <v>0</v>
      </c>
      <c r="M3" s="20">
        <f t="shared" ref="M3:M33" si="2">H3*3000</f>
        <v>1851300</v>
      </c>
      <c r="N3" s="40" t="s">
        <v>56</v>
      </c>
    </row>
    <row r="4" spans="1:14" x14ac:dyDescent="0.25">
      <c r="A4" s="42">
        <v>2</v>
      </c>
      <c r="B4" s="43">
        <v>705</v>
      </c>
      <c r="C4" s="43">
        <v>7</v>
      </c>
      <c r="D4" s="43" t="s">
        <v>15</v>
      </c>
      <c r="E4" s="43">
        <v>422</v>
      </c>
      <c r="F4" s="43">
        <v>0</v>
      </c>
      <c r="G4" s="43">
        <f t="shared" ref="G4:G34" si="3">E4+F4</f>
        <v>422</v>
      </c>
      <c r="H4" s="43">
        <f t="shared" ref="H4:H34" si="4">G4*1.1</f>
        <v>464.20000000000005</v>
      </c>
      <c r="I4" s="44">
        <f>I3</f>
        <v>23800</v>
      </c>
      <c r="J4" s="38">
        <v>0</v>
      </c>
      <c r="K4" s="39">
        <f t="shared" si="0"/>
        <v>0</v>
      </c>
      <c r="L4" s="19">
        <f t="shared" si="1"/>
        <v>0</v>
      </c>
      <c r="M4" s="20">
        <f t="shared" si="2"/>
        <v>1392600.0000000002</v>
      </c>
      <c r="N4" s="40" t="s">
        <v>56</v>
      </c>
    </row>
    <row r="5" spans="1:14" x14ac:dyDescent="0.25">
      <c r="A5" s="42">
        <v>4</v>
      </c>
      <c r="B5" s="43">
        <v>707</v>
      </c>
      <c r="C5" s="43">
        <v>7</v>
      </c>
      <c r="D5" s="43" t="s">
        <v>15</v>
      </c>
      <c r="E5" s="43">
        <v>422</v>
      </c>
      <c r="F5" s="43">
        <v>0</v>
      </c>
      <c r="G5" s="43">
        <f t="shared" si="3"/>
        <v>422</v>
      </c>
      <c r="H5" s="43">
        <f t="shared" si="4"/>
        <v>464.20000000000005</v>
      </c>
      <c r="I5" s="44" t="e">
        <f>#REF!</f>
        <v>#REF!</v>
      </c>
      <c r="J5" s="38">
        <v>0</v>
      </c>
      <c r="K5" s="39">
        <f t="shared" si="0"/>
        <v>0</v>
      </c>
      <c r="L5" s="19">
        <f t="shared" si="1"/>
        <v>0</v>
      </c>
      <c r="M5" s="20">
        <f t="shared" si="2"/>
        <v>1392600.0000000002</v>
      </c>
      <c r="N5" s="40" t="s">
        <v>56</v>
      </c>
    </row>
    <row r="6" spans="1:14" x14ac:dyDescent="0.25">
      <c r="A6" s="42">
        <v>5</v>
      </c>
      <c r="B6" s="43">
        <v>708</v>
      </c>
      <c r="C6" s="43">
        <v>7</v>
      </c>
      <c r="D6" s="43" t="s">
        <v>15</v>
      </c>
      <c r="E6" s="43">
        <v>422</v>
      </c>
      <c r="F6" s="43">
        <v>0</v>
      </c>
      <c r="G6" s="43">
        <f t="shared" si="3"/>
        <v>422</v>
      </c>
      <c r="H6" s="43">
        <f t="shared" si="4"/>
        <v>464.20000000000005</v>
      </c>
      <c r="I6" s="44" t="e">
        <f>I5</f>
        <v>#REF!</v>
      </c>
      <c r="J6" s="38">
        <v>0</v>
      </c>
      <c r="K6" s="39">
        <f t="shared" si="0"/>
        <v>0</v>
      </c>
      <c r="L6" s="19">
        <f t="shared" si="1"/>
        <v>0</v>
      </c>
      <c r="M6" s="20">
        <f t="shared" si="2"/>
        <v>1392600.0000000002</v>
      </c>
      <c r="N6" s="40" t="s">
        <v>56</v>
      </c>
    </row>
    <row r="7" spans="1:14" x14ac:dyDescent="0.25">
      <c r="A7" s="42">
        <v>11</v>
      </c>
      <c r="B7" s="43">
        <v>806</v>
      </c>
      <c r="C7" s="43">
        <v>8</v>
      </c>
      <c r="D7" s="43" t="s">
        <v>13</v>
      </c>
      <c r="E7" s="43">
        <v>536</v>
      </c>
      <c r="F7" s="43">
        <v>24</v>
      </c>
      <c r="G7" s="43">
        <f t="shared" si="3"/>
        <v>560</v>
      </c>
      <c r="H7" s="43">
        <f t="shared" si="4"/>
        <v>616</v>
      </c>
      <c r="I7" s="44" t="e">
        <f>#REF!</f>
        <v>#REF!</v>
      </c>
      <c r="J7" s="38">
        <v>0</v>
      </c>
      <c r="K7" s="39">
        <f t="shared" si="0"/>
        <v>0</v>
      </c>
      <c r="L7" s="19">
        <f t="shared" si="1"/>
        <v>0</v>
      </c>
      <c r="M7" s="20">
        <f t="shared" si="2"/>
        <v>1848000</v>
      </c>
      <c r="N7" s="40" t="s">
        <v>56</v>
      </c>
    </row>
    <row r="8" spans="1:14" x14ac:dyDescent="0.25">
      <c r="A8" s="42">
        <v>12</v>
      </c>
      <c r="B8" s="43">
        <v>807</v>
      </c>
      <c r="C8" s="43">
        <v>8</v>
      </c>
      <c r="D8" s="43" t="s">
        <v>15</v>
      </c>
      <c r="E8" s="43">
        <v>422</v>
      </c>
      <c r="F8" s="43">
        <v>0</v>
      </c>
      <c r="G8" s="43">
        <f t="shared" si="3"/>
        <v>422</v>
      </c>
      <c r="H8" s="43">
        <f t="shared" si="4"/>
        <v>464.20000000000005</v>
      </c>
      <c r="I8" s="44" t="e">
        <f t="shared" ref="I8:I9" si="5">I7</f>
        <v>#REF!</v>
      </c>
      <c r="J8" s="38">
        <v>0</v>
      </c>
      <c r="K8" s="39">
        <f t="shared" si="0"/>
        <v>0</v>
      </c>
      <c r="L8" s="19">
        <f t="shared" si="1"/>
        <v>0</v>
      </c>
      <c r="M8" s="20">
        <f t="shared" si="2"/>
        <v>1392600.0000000002</v>
      </c>
      <c r="N8" s="40" t="s">
        <v>56</v>
      </c>
    </row>
    <row r="9" spans="1:14" x14ac:dyDescent="0.25">
      <c r="A9" s="42">
        <v>13</v>
      </c>
      <c r="B9" s="43">
        <v>808</v>
      </c>
      <c r="C9" s="43">
        <v>8</v>
      </c>
      <c r="D9" s="43" t="s">
        <v>15</v>
      </c>
      <c r="E9" s="43">
        <v>422</v>
      </c>
      <c r="F9" s="43">
        <v>0</v>
      </c>
      <c r="G9" s="43">
        <f t="shared" si="3"/>
        <v>422</v>
      </c>
      <c r="H9" s="43">
        <f t="shared" si="4"/>
        <v>464.20000000000005</v>
      </c>
      <c r="I9" s="44" t="e">
        <f t="shared" si="5"/>
        <v>#REF!</v>
      </c>
      <c r="J9" s="38">
        <v>0</v>
      </c>
      <c r="K9" s="39">
        <f t="shared" si="0"/>
        <v>0</v>
      </c>
      <c r="L9" s="19">
        <f t="shared" si="1"/>
        <v>0</v>
      </c>
      <c r="M9" s="20">
        <f t="shared" si="2"/>
        <v>1392600.0000000002</v>
      </c>
      <c r="N9" s="40" t="s">
        <v>56</v>
      </c>
    </row>
    <row r="10" spans="1:14" x14ac:dyDescent="0.25">
      <c r="A10" s="42">
        <v>15</v>
      </c>
      <c r="B10" s="43">
        <v>902</v>
      </c>
      <c r="C10" s="43">
        <v>9</v>
      </c>
      <c r="D10" s="43" t="s">
        <v>15</v>
      </c>
      <c r="E10" s="43">
        <v>424</v>
      </c>
      <c r="F10" s="43">
        <v>0</v>
      </c>
      <c r="G10" s="43">
        <f t="shared" si="3"/>
        <v>424</v>
      </c>
      <c r="H10" s="43">
        <f t="shared" si="4"/>
        <v>466.40000000000003</v>
      </c>
      <c r="I10" s="44" t="e">
        <f>#REF!</f>
        <v>#REF!</v>
      </c>
      <c r="J10" s="38">
        <v>0</v>
      </c>
      <c r="K10" s="39">
        <f t="shared" si="0"/>
        <v>0</v>
      </c>
      <c r="L10" s="19">
        <f t="shared" si="1"/>
        <v>0</v>
      </c>
      <c r="M10" s="20">
        <f t="shared" si="2"/>
        <v>1399200</v>
      </c>
      <c r="N10" s="40" t="s">
        <v>56</v>
      </c>
    </row>
    <row r="11" spans="1:14" x14ac:dyDescent="0.25">
      <c r="A11" s="42">
        <v>18</v>
      </c>
      <c r="B11" s="43">
        <v>905</v>
      </c>
      <c r="C11" s="43">
        <v>9</v>
      </c>
      <c r="D11" s="43" t="s">
        <v>15</v>
      </c>
      <c r="E11" s="43">
        <v>422</v>
      </c>
      <c r="F11" s="43">
        <v>0</v>
      </c>
      <c r="G11" s="43">
        <f t="shared" si="3"/>
        <v>422</v>
      </c>
      <c r="H11" s="43">
        <f t="shared" si="4"/>
        <v>464.20000000000005</v>
      </c>
      <c r="I11" s="44" t="e">
        <f>#REF!</f>
        <v>#REF!</v>
      </c>
      <c r="J11" s="38">
        <v>0</v>
      </c>
      <c r="K11" s="39">
        <f t="shared" si="0"/>
        <v>0</v>
      </c>
      <c r="L11" s="19">
        <f t="shared" si="1"/>
        <v>0</v>
      </c>
      <c r="M11" s="20">
        <f t="shared" si="2"/>
        <v>1392600.0000000002</v>
      </c>
      <c r="N11" s="40" t="s">
        <v>56</v>
      </c>
    </row>
    <row r="12" spans="1:14" x14ac:dyDescent="0.25">
      <c r="A12" s="42">
        <v>20</v>
      </c>
      <c r="B12" s="43">
        <v>907</v>
      </c>
      <c r="C12" s="43">
        <v>9</v>
      </c>
      <c r="D12" s="43" t="s">
        <v>15</v>
      </c>
      <c r="E12" s="43">
        <v>422</v>
      </c>
      <c r="F12" s="43">
        <v>0</v>
      </c>
      <c r="G12" s="43">
        <f t="shared" si="3"/>
        <v>422</v>
      </c>
      <c r="H12" s="43">
        <f t="shared" si="4"/>
        <v>464.20000000000005</v>
      </c>
      <c r="I12" s="44" t="e">
        <f>#REF!</f>
        <v>#REF!</v>
      </c>
      <c r="J12" s="38">
        <v>0</v>
      </c>
      <c r="K12" s="39">
        <f t="shared" si="0"/>
        <v>0</v>
      </c>
      <c r="L12" s="19">
        <f t="shared" si="1"/>
        <v>0</v>
      </c>
      <c r="M12" s="20">
        <f t="shared" si="2"/>
        <v>1392600.0000000002</v>
      </c>
      <c r="N12" s="40" t="s">
        <v>56</v>
      </c>
    </row>
    <row r="13" spans="1:14" x14ac:dyDescent="0.25">
      <c r="A13" s="42">
        <v>21</v>
      </c>
      <c r="B13" s="43">
        <v>908</v>
      </c>
      <c r="C13" s="43">
        <v>9</v>
      </c>
      <c r="D13" s="43" t="s">
        <v>15</v>
      </c>
      <c r="E13" s="43">
        <v>422</v>
      </c>
      <c r="F13" s="43">
        <v>0</v>
      </c>
      <c r="G13" s="43">
        <f t="shared" si="3"/>
        <v>422</v>
      </c>
      <c r="H13" s="43">
        <f t="shared" si="4"/>
        <v>464.20000000000005</v>
      </c>
      <c r="I13" s="44" t="e">
        <f t="shared" ref="I13" si="6">I12</f>
        <v>#REF!</v>
      </c>
      <c r="J13" s="38">
        <v>0</v>
      </c>
      <c r="K13" s="39">
        <f t="shared" si="0"/>
        <v>0</v>
      </c>
      <c r="L13" s="19">
        <f t="shared" si="1"/>
        <v>0</v>
      </c>
      <c r="M13" s="20">
        <f t="shared" si="2"/>
        <v>1392600.0000000002</v>
      </c>
      <c r="N13" s="40" t="s">
        <v>56</v>
      </c>
    </row>
    <row r="14" spans="1:14" x14ac:dyDescent="0.25">
      <c r="A14" s="42">
        <v>23</v>
      </c>
      <c r="B14" s="43">
        <v>1002</v>
      </c>
      <c r="C14" s="43">
        <v>10</v>
      </c>
      <c r="D14" s="43" t="s">
        <v>15</v>
      </c>
      <c r="E14" s="43">
        <v>424</v>
      </c>
      <c r="F14" s="43">
        <v>0</v>
      </c>
      <c r="G14" s="43">
        <f t="shared" si="3"/>
        <v>424</v>
      </c>
      <c r="H14" s="43">
        <f t="shared" si="4"/>
        <v>466.40000000000003</v>
      </c>
      <c r="I14" s="44" t="e">
        <f>#REF!</f>
        <v>#REF!</v>
      </c>
      <c r="J14" s="38">
        <v>0</v>
      </c>
      <c r="K14" s="39">
        <f t="shared" si="0"/>
        <v>0</v>
      </c>
      <c r="L14" s="19">
        <f t="shared" si="1"/>
        <v>0</v>
      </c>
      <c r="M14" s="20">
        <f t="shared" si="2"/>
        <v>1399200</v>
      </c>
      <c r="N14" s="40" t="s">
        <v>56</v>
      </c>
    </row>
    <row r="15" spans="1:14" x14ac:dyDescent="0.25">
      <c r="A15" s="42">
        <v>26</v>
      </c>
      <c r="B15" s="43">
        <v>1005</v>
      </c>
      <c r="C15" s="43">
        <v>10</v>
      </c>
      <c r="D15" s="43" t="s">
        <v>15</v>
      </c>
      <c r="E15" s="43">
        <v>422</v>
      </c>
      <c r="F15" s="43">
        <v>0</v>
      </c>
      <c r="G15" s="43">
        <f t="shared" si="3"/>
        <v>422</v>
      </c>
      <c r="H15" s="43">
        <f t="shared" si="4"/>
        <v>464.20000000000005</v>
      </c>
      <c r="I15" s="44" t="e">
        <f>#REF!</f>
        <v>#REF!</v>
      </c>
      <c r="J15" s="38">
        <v>0</v>
      </c>
      <c r="K15" s="39">
        <f t="shared" si="0"/>
        <v>0</v>
      </c>
      <c r="L15" s="19">
        <f t="shared" si="1"/>
        <v>0</v>
      </c>
      <c r="M15" s="20">
        <f t="shared" si="2"/>
        <v>1392600.0000000002</v>
      </c>
      <c r="N15" s="40" t="s">
        <v>56</v>
      </c>
    </row>
    <row r="16" spans="1:14" x14ac:dyDescent="0.25">
      <c r="A16" s="42">
        <v>28</v>
      </c>
      <c r="B16" s="43">
        <v>1007</v>
      </c>
      <c r="C16" s="43">
        <v>10</v>
      </c>
      <c r="D16" s="43" t="s">
        <v>15</v>
      </c>
      <c r="E16" s="43">
        <v>422</v>
      </c>
      <c r="F16" s="43">
        <v>0</v>
      </c>
      <c r="G16" s="43">
        <f t="shared" si="3"/>
        <v>422</v>
      </c>
      <c r="H16" s="43">
        <f t="shared" si="4"/>
        <v>464.20000000000005</v>
      </c>
      <c r="I16" s="44" t="e">
        <f>#REF!</f>
        <v>#REF!</v>
      </c>
      <c r="J16" s="38">
        <v>0</v>
      </c>
      <c r="K16" s="39">
        <f t="shared" si="0"/>
        <v>0</v>
      </c>
      <c r="L16" s="19">
        <f t="shared" si="1"/>
        <v>0</v>
      </c>
      <c r="M16" s="20">
        <f t="shared" si="2"/>
        <v>1392600.0000000002</v>
      </c>
      <c r="N16" s="40" t="s">
        <v>56</v>
      </c>
    </row>
    <row r="17" spans="1:14" x14ac:dyDescent="0.25">
      <c r="A17" s="42">
        <v>29</v>
      </c>
      <c r="B17" s="43">
        <v>1008</v>
      </c>
      <c r="C17" s="43">
        <v>10</v>
      </c>
      <c r="D17" s="43" t="s">
        <v>15</v>
      </c>
      <c r="E17" s="43">
        <v>422</v>
      </c>
      <c r="F17" s="43">
        <v>0</v>
      </c>
      <c r="G17" s="43">
        <f t="shared" si="3"/>
        <v>422</v>
      </c>
      <c r="H17" s="43">
        <f t="shared" si="4"/>
        <v>464.20000000000005</v>
      </c>
      <c r="I17" s="44" t="e">
        <f t="shared" ref="I17" si="7">I16</f>
        <v>#REF!</v>
      </c>
      <c r="J17" s="38">
        <v>0</v>
      </c>
      <c r="K17" s="39">
        <f t="shared" si="0"/>
        <v>0</v>
      </c>
      <c r="L17" s="19">
        <f t="shared" si="1"/>
        <v>0</v>
      </c>
      <c r="M17" s="20">
        <f t="shared" si="2"/>
        <v>1392600.0000000002</v>
      </c>
      <c r="N17" s="40" t="s">
        <v>56</v>
      </c>
    </row>
    <row r="18" spans="1:14" x14ac:dyDescent="0.25">
      <c r="A18" s="42">
        <v>31</v>
      </c>
      <c r="B18" s="43">
        <v>1102</v>
      </c>
      <c r="C18" s="43">
        <v>11</v>
      </c>
      <c r="D18" s="43" t="s">
        <v>15</v>
      </c>
      <c r="E18" s="43">
        <v>424</v>
      </c>
      <c r="F18" s="43">
        <v>0</v>
      </c>
      <c r="G18" s="43">
        <f t="shared" si="3"/>
        <v>424</v>
      </c>
      <c r="H18" s="43">
        <f t="shared" si="4"/>
        <v>466.40000000000003</v>
      </c>
      <c r="I18" s="44" t="e">
        <f>#REF!</f>
        <v>#REF!</v>
      </c>
      <c r="J18" s="38">
        <v>0</v>
      </c>
      <c r="K18" s="39">
        <f t="shared" si="0"/>
        <v>0</v>
      </c>
      <c r="L18" s="19">
        <f t="shared" si="1"/>
        <v>0</v>
      </c>
      <c r="M18" s="20">
        <f t="shared" si="2"/>
        <v>1399200</v>
      </c>
      <c r="N18" s="40" t="s">
        <v>56</v>
      </c>
    </row>
    <row r="19" spans="1:14" x14ac:dyDescent="0.25">
      <c r="A19" s="42">
        <v>34</v>
      </c>
      <c r="B19" s="43">
        <v>1105</v>
      </c>
      <c r="C19" s="43">
        <v>11</v>
      </c>
      <c r="D19" s="43" t="s">
        <v>15</v>
      </c>
      <c r="E19" s="43">
        <v>422</v>
      </c>
      <c r="F19" s="43">
        <v>0</v>
      </c>
      <c r="G19" s="43">
        <f t="shared" si="3"/>
        <v>422</v>
      </c>
      <c r="H19" s="43">
        <f t="shared" si="4"/>
        <v>464.20000000000005</v>
      </c>
      <c r="I19" s="44" t="e">
        <f>#REF!</f>
        <v>#REF!</v>
      </c>
      <c r="J19" s="38">
        <v>0</v>
      </c>
      <c r="K19" s="39">
        <f t="shared" si="0"/>
        <v>0</v>
      </c>
      <c r="L19" s="19">
        <f t="shared" si="1"/>
        <v>0</v>
      </c>
      <c r="M19" s="20">
        <f t="shared" si="2"/>
        <v>1392600.0000000002</v>
      </c>
      <c r="N19" s="40" t="s">
        <v>56</v>
      </c>
    </row>
    <row r="20" spans="1:14" x14ac:dyDescent="0.25">
      <c r="A20" s="42">
        <v>36</v>
      </c>
      <c r="B20" s="43">
        <v>1107</v>
      </c>
      <c r="C20" s="43">
        <v>11</v>
      </c>
      <c r="D20" s="43" t="s">
        <v>15</v>
      </c>
      <c r="E20" s="43">
        <v>422</v>
      </c>
      <c r="F20" s="43">
        <v>0</v>
      </c>
      <c r="G20" s="43">
        <f t="shared" si="3"/>
        <v>422</v>
      </c>
      <c r="H20" s="43">
        <f t="shared" si="4"/>
        <v>464.20000000000005</v>
      </c>
      <c r="I20" s="44" t="e">
        <f>#REF!</f>
        <v>#REF!</v>
      </c>
      <c r="J20" s="38">
        <v>0</v>
      </c>
      <c r="K20" s="39">
        <f t="shared" si="0"/>
        <v>0</v>
      </c>
      <c r="L20" s="19">
        <f t="shared" si="1"/>
        <v>0</v>
      </c>
      <c r="M20" s="20">
        <f t="shared" si="2"/>
        <v>1392600.0000000002</v>
      </c>
      <c r="N20" s="40" t="s">
        <v>56</v>
      </c>
    </row>
    <row r="21" spans="1:14" x14ac:dyDescent="0.25">
      <c r="A21" s="42">
        <v>37</v>
      </c>
      <c r="B21" s="43">
        <v>1108</v>
      </c>
      <c r="C21" s="43">
        <v>11</v>
      </c>
      <c r="D21" s="43" t="s">
        <v>15</v>
      </c>
      <c r="E21" s="43">
        <v>422</v>
      </c>
      <c r="F21" s="43">
        <v>0</v>
      </c>
      <c r="G21" s="43">
        <f t="shared" si="3"/>
        <v>422</v>
      </c>
      <c r="H21" s="43">
        <f t="shared" si="4"/>
        <v>464.20000000000005</v>
      </c>
      <c r="I21" s="44" t="e">
        <f t="shared" ref="I21" si="8">I20</f>
        <v>#REF!</v>
      </c>
      <c r="J21" s="38">
        <v>0</v>
      </c>
      <c r="K21" s="39">
        <f t="shared" si="0"/>
        <v>0</v>
      </c>
      <c r="L21" s="19">
        <f t="shared" si="1"/>
        <v>0</v>
      </c>
      <c r="M21" s="20">
        <f t="shared" si="2"/>
        <v>1392600.0000000002</v>
      </c>
      <c r="N21" s="40" t="s">
        <v>56</v>
      </c>
    </row>
    <row r="22" spans="1:14" x14ac:dyDescent="0.25">
      <c r="A22" s="42">
        <v>39</v>
      </c>
      <c r="B22" s="43">
        <v>1202</v>
      </c>
      <c r="C22" s="43">
        <v>12</v>
      </c>
      <c r="D22" s="43" t="s">
        <v>15</v>
      </c>
      <c r="E22" s="43">
        <v>424</v>
      </c>
      <c r="F22" s="43">
        <v>0</v>
      </c>
      <c r="G22" s="43">
        <f t="shared" si="3"/>
        <v>424</v>
      </c>
      <c r="H22" s="43">
        <f t="shared" si="4"/>
        <v>466.40000000000003</v>
      </c>
      <c r="I22" s="44" t="e">
        <f>#REF!</f>
        <v>#REF!</v>
      </c>
      <c r="J22" s="38">
        <v>0</v>
      </c>
      <c r="K22" s="39">
        <f t="shared" si="0"/>
        <v>0</v>
      </c>
      <c r="L22" s="19">
        <f t="shared" si="1"/>
        <v>0</v>
      </c>
      <c r="M22" s="20">
        <f t="shared" si="2"/>
        <v>1399200</v>
      </c>
      <c r="N22" s="40" t="s">
        <v>56</v>
      </c>
    </row>
    <row r="23" spans="1:14" x14ac:dyDescent="0.25">
      <c r="A23" s="42">
        <v>42</v>
      </c>
      <c r="B23" s="43">
        <v>1205</v>
      </c>
      <c r="C23" s="43">
        <v>12</v>
      </c>
      <c r="D23" s="43" t="s">
        <v>15</v>
      </c>
      <c r="E23" s="43">
        <v>422</v>
      </c>
      <c r="F23" s="43">
        <v>0</v>
      </c>
      <c r="G23" s="43">
        <f t="shared" si="3"/>
        <v>422</v>
      </c>
      <c r="H23" s="43">
        <f t="shared" si="4"/>
        <v>464.20000000000005</v>
      </c>
      <c r="I23" s="44" t="e">
        <f>#REF!</f>
        <v>#REF!</v>
      </c>
      <c r="J23" s="38">
        <v>0</v>
      </c>
      <c r="K23" s="39">
        <f t="shared" si="0"/>
        <v>0</v>
      </c>
      <c r="L23" s="19">
        <f t="shared" si="1"/>
        <v>0</v>
      </c>
      <c r="M23" s="20">
        <f t="shared" si="2"/>
        <v>1392600.0000000002</v>
      </c>
      <c r="N23" s="40" t="s">
        <v>56</v>
      </c>
    </row>
    <row r="24" spans="1:14" x14ac:dyDescent="0.25">
      <c r="A24" s="42">
        <v>44</v>
      </c>
      <c r="B24" s="43">
        <v>1207</v>
      </c>
      <c r="C24" s="43">
        <v>12</v>
      </c>
      <c r="D24" s="43" t="s">
        <v>15</v>
      </c>
      <c r="E24" s="43">
        <v>422</v>
      </c>
      <c r="F24" s="43">
        <v>0</v>
      </c>
      <c r="G24" s="43">
        <f t="shared" si="3"/>
        <v>422</v>
      </c>
      <c r="H24" s="43">
        <f t="shared" si="4"/>
        <v>464.20000000000005</v>
      </c>
      <c r="I24" s="44" t="e">
        <f>#REF!</f>
        <v>#REF!</v>
      </c>
      <c r="J24" s="38">
        <v>0</v>
      </c>
      <c r="K24" s="39">
        <f t="shared" si="0"/>
        <v>0</v>
      </c>
      <c r="L24" s="19">
        <f t="shared" si="1"/>
        <v>0</v>
      </c>
      <c r="M24" s="20">
        <f t="shared" si="2"/>
        <v>1392600.0000000002</v>
      </c>
      <c r="N24" s="40" t="s">
        <v>56</v>
      </c>
    </row>
    <row r="25" spans="1:14" x14ac:dyDescent="0.25">
      <c r="A25" s="42">
        <v>45</v>
      </c>
      <c r="B25" s="43">
        <v>1208</v>
      </c>
      <c r="C25" s="43">
        <v>12</v>
      </c>
      <c r="D25" s="43" t="s">
        <v>15</v>
      </c>
      <c r="E25" s="43">
        <v>422</v>
      </c>
      <c r="F25" s="43">
        <v>0</v>
      </c>
      <c r="G25" s="43">
        <f t="shared" si="3"/>
        <v>422</v>
      </c>
      <c r="H25" s="43">
        <f t="shared" si="4"/>
        <v>464.20000000000005</v>
      </c>
      <c r="I25" s="44" t="e">
        <f t="shared" ref="I25" si="9">I24</f>
        <v>#REF!</v>
      </c>
      <c r="J25" s="38">
        <v>0</v>
      </c>
      <c r="K25" s="39">
        <f t="shared" si="0"/>
        <v>0</v>
      </c>
      <c r="L25" s="19">
        <f t="shared" si="1"/>
        <v>0</v>
      </c>
      <c r="M25" s="20">
        <f t="shared" si="2"/>
        <v>1392600.0000000002</v>
      </c>
      <c r="N25" s="40" t="s">
        <v>56</v>
      </c>
    </row>
    <row r="26" spans="1:14" x14ac:dyDescent="0.25">
      <c r="A26" s="42">
        <v>47</v>
      </c>
      <c r="B26" s="43">
        <v>1302</v>
      </c>
      <c r="C26" s="43">
        <v>13</v>
      </c>
      <c r="D26" s="43" t="s">
        <v>15</v>
      </c>
      <c r="E26" s="43">
        <v>424</v>
      </c>
      <c r="F26" s="43">
        <v>0</v>
      </c>
      <c r="G26" s="43">
        <f t="shared" si="3"/>
        <v>424</v>
      </c>
      <c r="H26" s="43">
        <f t="shared" si="4"/>
        <v>466.40000000000003</v>
      </c>
      <c r="I26" s="44" t="e">
        <f>#REF!</f>
        <v>#REF!</v>
      </c>
      <c r="J26" s="38">
        <v>0</v>
      </c>
      <c r="K26" s="39">
        <f t="shared" si="0"/>
        <v>0</v>
      </c>
      <c r="L26" s="19">
        <f t="shared" si="1"/>
        <v>0</v>
      </c>
      <c r="M26" s="20">
        <f t="shared" si="2"/>
        <v>1399200</v>
      </c>
      <c r="N26" s="40" t="s">
        <v>56</v>
      </c>
    </row>
    <row r="27" spans="1:14" x14ac:dyDescent="0.25">
      <c r="A27" s="42">
        <v>50</v>
      </c>
      <c r="B27" s="43">
        <v>1305</v>
      </c>
      <c r="C27" s="43">
        <v>13</v>
      </c>
      <c r="D27" s="43" t="s">
        <v>15</v>
      </c>
      <c r="E27" s="43">
        <v>422</v>
      </c>
      <c r="F27" s="43">
        <v>0</v>
      </c>
      <c r="G27" s="43">
        <f t="shared" si="3"/>
        <v>422</v>
      </c>
      <c r="H27" s="43">
        <f t="shared" si="4"/>
        <v>464.20000000000005</v>
      </c>
      <c r="I27" s="44" t="e">
        <f>#REF!</f>
        <v>#REF!</v>
      </c>
      <c r="J27" s="38">
        <v>0</v>
      </c>
      <c r="K27" s="39">
        <f t="shared" si="0"/>
        <v>0</v>
      </c>
      <c r="L27" s="19">
        <f t="shared" si="1"/>
        <v>0</v>
      </c>
      <c r="M27" s="20">
        <f t="shared" si="2"/>
        <v>1392600.0000000002</v>
      </c>
      <c r="N27" s="40" t="s">
        <v>56</v>
      </c>
    </row>
    <row r="28" spans="1:14" x14ac:dyDescent="0.25">
      <c r="A28" s="42">
        <v>52</v>
      </c>
      <c r="B28" s="43">
        <v>1307</v>
      </c>
      <c r="C28" s="43">
        <v>13</v>
      </c>
      <c r="D28" s="43" t="s">
        <v>15</v>
      </c>
      <c r="E28" s="43">
        <v>422</v>
      </c>
      <c r="F28" s="43">
        <v>0</v>
      </c>
      <c r="G28" s="43">
        <f t="shared" si="3"/>
        <v>422</v>
      </c>
      <c r="H28" s="43">
        <f t="shared" si="4"/>
        <v>464.20000000000005</v>
      </c>
      <c r="I28" s="44" t="e">
        <f>#REF!</f>
        <v>#REF!</v>
      </c>
      <c r="J28" s="38">
        <v>0</v>
      </c>
      <c r="K28" s="39">
        <f t="shared" si="0"/>
        <v>0</v>
      </c>
      <c r="L28" s="19">
        <f t="shared" si="1"/>
        <v>0</v>
      </c>
      <c r="M28" s="20">
        <f t="shared" si="2"/>
        <v>1392600.0000000002</v>
      </c>
      <c r="N28" s="40" t="s">
        <v>56</v>
      </c>
    </row>
    <row r="29" spans="1:14" x14ac:dyDescent="0.25">
      <c r="A29" s="42">
        <v>53</v>
      </c>
      <c r="B29" s="43">
        <v>1308</v>
      </c>
      <c r="C29" s="43">
        <v>13</v>
      </c>
      <c r="D29" s="43" t="s">
        <v>15</v>
      </c>
      <c r="E29" s="43">
        <v>422</v>
      </c>
      <c r="F29" s="43">
        <v>0</v>
      </c>
      <c r="G29" s="43">
        <f t="shared" si="3"/>
        <v>422</v>
      </c>
      <c r="H29" s="43">
        <f t="shared" si="4"/>
        <v>464.20000000000005</v>
      </c>
      <c r="I29" s="44" t="e">
        <f t="shared" ref="I29" si="10">I28</f>
        <v>#REF!</v>
      </c>
      <c r="J29" s="38">
        <v>0</v>
      </c>
      <c r="K29" s="39">
        <f t="shared" si="0"/>
        <v>0</v>
      </c>
      <c r="L29" s="19">
        <f t="shared" si="1"/>
        <v>0</v>
      </c>
      <c r="M29" s="20">
        <f t="shared" si="2"/>
        <v>1392600.0000000002</v>
      </c>
      <c r="N29" s="40" t="s">
        <v>56</v>
      </c>
    </row>
    <row r="30" spans="1:14" x14ac:dyDescent="0.25">
      <c r="A30" s="42">
        <v>55</v>
      </c>
      <c r="B30" s="43">
        <v>1405</v>
      </c>
      <c r="C30" s="43">
        <v>14</v>
      </c>
      <c r="D30" s="43" t="s">
        <v>15</v>
      </c>
      <c r="E30" s="43">
        <v>422</v>
      </c>
      <c r="F30" s="43">
        <v>0</v>
      </c>
      <c r="G30" s="43">
        <f t="shared" si="3"/>
        <v>422</v>
      </c>
      <c r="H30" s="43">
        <f t="shared" si="4"/>
        <v>464.20000000000005</v>
      </c>
      <c r="I30" s="44" t="e">
        <f>#REF!</f>
        <v>#REF!</v>
      </c>
      <c r="J30" s="38">
        <v>0</v>
      </c>
      <c r="K30" s="39">
        <f t="shared" si="0"/>
        <v>0</v>
      </c>
      <c r="L30" s="19">
        <f t="shared" si="1"/>
        <v>0</v>
      </c>
      <c r="M30" s="20">
        <f t="shared" si="2"/>
        <v>1392600.0000000002</v>
      </c>
      <c r="N30" s="40" t="s">
        <v>56</v>
      </c>
    </row>
    <row r="31" spans="1:14" x14ac:dyDescent="0.25">
      <c r="A31" s="42">
        <v>58</v>
      </c>
      <c r="B31" s="43">
        <v>1408</v>
      </c>
      <c r="C31" s="43">
        <v>14</v>
      </c>
      <c r="D31" s="43" t="s">
        <v>15</v>
      </c>
      <c r="E31" s="43">
        <v>422</v>
      </c>
      <c r="F31" s="43">
        <v>0</v>
      </c>
      <c r="G31" s="43">
        <f t="shared" si="3"/>
        <v>422</v>
      </c>
      <c r="H31" s="43">
        <f t="shared" si="4"/>
        <v>464.20000000000005</v>
      </c>
      <c r="I31" s="44" t="e">
        <f>#REF!</f>
        <v>#REF!</v>
      </c>
      <c r="J31" s="38">
        <v>0</v>
      </c>
      <c r="K31" s="39">
        <f t="shared" si="0"/>
        <v>0</v>
      </c>
      <c r="L31" s="19">
        <f t="shared" si="1"/>
        <v>0</v>
      </c>
      <c r="M31" s="20">
        <f t="shared" si="2"/>
        <v>1392600.0000000002</v>
      </c>
      <c r="N31" s="40" t="s">
        <v>56</v>
      </c>
    </row>
    <row r="32" spans="1:14" x14ac:dyDescent="0.25">
      <c r="A32" s="42">
        <v>60</v>
      </c>
      <c r="B32" s="43">
        <v>1502</v>
      </c>
      <c r="C32" s="43">
        <v>15</v>
      </c>
      <c r="D32" s="43" t="s">
        <v>15</v>
      </c>
      <c r="E32" s="43">
        <v>424</v>
      </c>
      <c r="F32" s="43">
        <v>0</v>
      </c>
      <c r="G32" s="43">
        <f t="shared" si="3"/>
        <v>424</v>
      </c>
      <c r="H32" s="43">
        <f t="shared" si="4"/>
        <v>466.40000000000003</v>
      </c>
      <c r="I32" s="44" t="e">
        <f>#REF!</f>
        <v>#REF!</v>
      </c>
      <c r="J32" s="38">
        <v>0</v>
      </c>
      <c r="K32" s="39">
        <f t="shared" si="0"/>
        <v>0</v>
      </c>
      <c r="L32" s="19">
        <f t="shared" si="1"/>
        <v>0</v>
      </c>
      <c r="M32" s="20">
        <f t="shared" si="2"/>
        <v>1399200</v>
      </c>
      <c r="N32" s="40" t="s">
        <v>56</v>
      </c>
    </row>
    <row r="33" spans="1:14" x14ac:dyDescent="0.25">
      <c r="A33" s="42">
        <v>63</v>
      </c>
      <c r="B33" s="43">
        <v>1505</v>
      </c>
      <c r="C33" s="43">
        <v>15</v>
      </c>
      <c r="D33" s="43" t="s">
        <v>15</v>
      </c>
      <c r="E33" s="43">
        <v>422</v>
      </c>
      <c r="F33" s="43">
        <v>0</v>
      </c>
      <c r="G33" s="43">
        <f t="shared" si="3"/>
        <v>422</v>
      </c>
      <c r="H33" s="43">
        <f t="shared" si="4"/>
        <v>464.20000000000005</v>
      </c>
      <c r="I33" s="44" t="e">
        <f>#REF!</f>
        <v>#REF!</v>
      </c>
      <c r="J33" s="38">
        <v>0</v>
      </c>
      <c r="K33" s="39">
        <f t="shared" si="0"/>
        <v>0</v>
      </c>
      <c r="L33" s="19">
        <f t="shared" si="1"/>
        <v>0</v>
      </c>
      <c r="M33" s="20">
        <f t="shared" si="2"/>
        <v>1392600.0000000002</v>
      </c>
      <c r="N33" s="40" t="s">
        <v>56</v>
      </c>
    </row>
    <row r="34" spans="1:14" x14ac:dyDescent="0.25">
      <c r="A34" s="42">
        <v>65</v>
      </c>
      <c r="B34" s="43">
        <v>1507</v>
      </c>
      <c r="C34" s="43">
        <v>15</v>
      </c>
      <c r="D34" s="43" t="s">
        <v>15</v>
      </c>
      <c r="E34" s="43">
        <v>422</v>
      </c>
      <c r="F34" s="43">
        <v>0</v>
      </c>
      <c r="G34" s="43">
        <f t="shared" si="3"/>
        <v>422</v>
      </c>
      <c r="H34" s="43">
        <f t="shared" si="4"/>
        <v>464.20000000000005</v>
      </c>
      <c r="I34" s="44" t="e">
        <f>#REF!</f>
        <v>#REF!</v>
      </c>
      <c r="J34" s="38">
        <v>0</v>
      </c>
      <c r="K34" s="39">
        <f t="shared" ref="K34:K61" si="11">ROUND(J34*1.08,0)</f>
        <v>0</v>
      </c>
      <c r="L34" s="19">
        <f t="shared" ref="L34:L61" si="12">MROUND((K34*0.025/12),500)</f>
        <v>0</v>
      </c>
      <c r="M34" s="20">
        <f t="shared" ref="M34:M61" si="13">H34*3000</f>
        <v>1392600.0000000002</v>
      </c>
      <c r="N34" s="40" t="s">
        <v>56</v>
      </c>
    </row>
    <row r="35" spans="1:14" x14ac:dyDescent="0.25">
      <c r="A35" s="42">
        <v>66</v>
      </c>
      <c r="B35" s="43">
        <v>1508</v>
      </c>
      <c r="C35" s="43">
        <v>15</v>
      </c>
      <c r="D35" s="43" t="s">
        <v>15</v>
      </c>
      <c r="E35" s="43">
        <v>422</v>
      </c>
      <c r="F35" s="43">
        <v>0</v>
      </c>
      <c r="G35" s="43">
        <f t="shared" ref="G35:G61" si="14">E35+F35</f>
        <v>422</v>
      </c>
      <c r="H35" s="43">
        <f t="shared" ref="H35:H61" si="15">G35*1.1</f>
        <v>464.20000000000005</v>
      </c>
      <c r="I35" s="44" t="e">
        <f t="shared" ref="I35" si="16">I34</f>
        <v>#REF!</v>
      </c>
      <c r="J35" s="38">
        <v>0</v>
      </c>
      <c r="K35" s="39">
        <f t="shared" si="11"/>
        <v>0</v>
      </c>
      <c r="L35" s="19">
        <f t="shared" si="12"/>
        <v>0</v>
      </c>
      <c r="M35" s="20">
        <f t="shared" si="13"/>
        <v>1392600.0000000002</v>
      </c>
      <c r="N35" s="40" t="s">
        <v>56</v>
      </c>
    </row>
    <row r="36" spans="1:14" x14ac:dyDescent="0.25">
      <c r="A36" s="42">
        <v>68</v>
      </c>
      <c r="B36" s="43">
        <v>1602</v>
      </c>
      <c r="C36" s="43">
        <v>16</v>
      </c>
      <c r="D36" s="43" t="s">
        <v>15</v>
      </c>
      <c r="E36" s="43">
        <v>424</v>
      </c>
      <c r="F36" s="43">
        <v>0</v>
      </c>
      <c r="G36" s="43">
        <f t="shared" si="14"/>
        <v>424</v>
      </c>
      <c r="H36" s="43">
        <f t="shared" si="15"/>
        <v>466.40000000000003</v>
      </c>
      <c r="I36" s="44" t="e">
        <f>#REF!</f>
        <v>#REF!</v>
      </c>
      <c r="J36" s="38">
        <v>0</v>
      </c>
      <c r="K36" s="39">
        <f t="shared" si="11"/>
        <v>0</v>
      </c>
      <c r="L36" s="19">
        <f t="shared" si="12"/>
        <v>0</v>
      </c>
      <c r="M36" s="20">
        <f t="shared" si="13"/>
        <v>1399200</v>
      </c>
      <c r="N36" s="40" t="s">
        <v>56</v>
      </c>
    </row>
    <row r="37" spans="1:14" x14ac:dyDescent="0.25">
      <c r="A37" s="42">
        <v>71</v>
      </c>
      <c r="B37" s="43">
        <v>1605</v>
      </c>
      <c r="C37" s="43">
        <v>16</v>
      </c>
      <c r="D37" s="43" t="s">
        <v>15</v>
      </c>
      <c r="E37" s="43">
        <v>422</v>
      </c>
      <c r="F37" s="43">
        <v>0</v>
      </c>
      <c r="G37" s="43">
        <f t="shared" si="14"/>
        <v>422</v>
      </c>
      <c r="H37" s="43">
        <f t="shared" si="15"/>
        <v>464.20000000000005</v>
      </c>
      <c r="I37" s="44" t="e">
        <f>#REF!</f>
        <v>#REF!</v>
      </c>
      <c r="J37" s="38">
        <v>0</v>
      </c>
      <c r="K37" s="39">
        <f t="shared" si="11"/>
        <v>0</v>
      </c>
      <c r="L37" s="19">
        <f t="shared" si="12"/>
        <v>0</v>
      </c>
      <c r="M37" s="20">
        <f t="shared" si="13"/>
        <v>1392600.0000000002</v>
      </c>
      <c r="N37" s="40" t="s">
        <v>56</v>
      </c>
    </row>
    <row r="38" spans="1:14" x14ac:dyDescent="0.25">
      <c r="A38" s="42">
        <v>73</v>
      </c>
      <c r="B38" s="43">
        <v>1607</v>
      </c>
      <c r="C38" s="43">
        <v>16</v>
      </c>
      <c r="D38" s="43" t="s">
        <v>15</v>
      </c>
      <c r="E38" s="43">
        <v>422</v>
      </c>
      <c r="F38" s="43">
        <v>0</v>
      </c>
      <c r="G38" s="43">
        <f t="shared" si="14"/>
        <v>422</v>
      </c>
      <c r="H38" s="43">
        <f t="shared" si="15"/>
        <v>464.20000000000005</v>
      </c>
      <c r="I38" s="44" t="e">
        <f>#REF!</f>
        <v>#REF!</v>
      </c>
      <c r="J38" s="38">
        <v>0</v>
      </c>
      <c r="K38" s="39">
        <f t="shared" si="11"/>
        <v>0</v>
      </c>
      <c r="L38" s="19">
        <f t="shared" si="12"/>
        <v>0</v>
      </c>
      <c r="M38" s="20">
        <f t="shared" si="13"/>
        <v>1392600.0000000002</v>
      </c>
      <c r="N38" s="40" t="s">
        <v>56</v>
      </c>
    </row>
    <row r="39" spans="1:14" x14ac:dyDescent="0.25">
      <c r="A39" s="42">
        <v>74</v>
      </c>
      <c r="B39" s="43">
        <v>1608</v>
      </c>
      <c r="C39" s="43">
        <v>16</v>
      </c>
      <c r="D39" s="43" t="s">
        <v>15</v>
      </c>
      <c r="E39" s="43">
        <v>422</v>
      </c>
      <c r="F39" s="43">
        <v>0</v>
      </c>
      <c r="G39" s="43">
        <f t="shared" si="14"/>
        <v>422</v>
      </c>
      <c r="H39" s="43">
        <f t="shared" si="15"/>
        <v>464.20000000000005</v>
      </c>
      <c r="I39" s="44" t="e">
        <f t="shared" ref="I39" si="17">I38</f>
        <v>#REF!</v>
      </c>
      <c r="J39" s="38">
        <v>0</v>
      </c>
      <c r="K39" s="39">
        <f t="shared" si="11"/>
        <v>0</v>
      </c>
      <c r="L39" s="19">
        <f t="shared" si="12"/>
        <v>0</v>
      </c>
      <c r="M39" s="20">
        <f t="shared" si="13"/>
        <v>1392600.0000000002</v>
      </c>
      <c r="N39" s="40" t="s">
        <v>56</v>
      </c>
    </row>
    <row r="40" spans="1:14" x14ac:dyDescent="0.25">
      <c r="A40" s="42">
        <v>76</v>
      </c>
      <c r="B40" s="43">
        <v>1702</v>
      </c>
      <c r="C40" s="43">
        <v>17</v>
      </c>
      <c r="D40" s="43" t="s">
        <v>15</v>
      </c>
      <c r="E40" s="43">
        <v>424</v>
      </c>
      <c r="F40" s="43">
        <v>0</v>
      </c>
      <c r="G40" s="43">
        <f t="shared" si="14"/>
        <v>424</v>
      </c>
      <c r="H40" s="43">
        <f t="shared" si="15"/>
        <v>466.40000000000003</v>
      </c>
      <c r="I40" s="44" t="e">
        <f>#REF!</f>
        <v>#REF!</v>
      </c>
      <c r="J40" s="38">
        <v>0</v>
      </c>
      <c r="K40" s="39">
        <f t="shared" si="11"/>
        <v>0</v>
      </c>
      <c r="L40" s="19">
        <f t="shared" si="12"/>
        <v>0</v>
      </c>
      <c r="M40" s="20">
        <f t="shared" si="13"/>
        <v>1399200</v>
      </c>
      <c r="N40" s="40" t="s">
        <v>56</v>
      </c>
    </row>
    <row r="41" spans="1:14" x14ac:dyDescent="0.25">
      <c r="A41" s="42">
        <v>79</v>
      </c>
      <c r="B41" s="43">
        <v>1705</v>
      </c>
      <c r="C41" s="43">
        <v>17</v>
      </c>
      <c r="D41" s="43" t="s">
        <v>15</v>
      </c>
      <c r="E41" s="43">
        <v>422</v>
      </c>
      <c r="F41" s="43">
        <v>0</v>
      </c>
      <c r="G41" s="43">
        <f t="shared" si="14"/>
        <v>422</v>
      </c>
      <c r="H41" s="43">
        <f t="shared" si="15"/>
        <v>464.20000000000005</v>
      </c>
      <c r="I41" s="44" t="e">
        <f>#REF!</f>
        <v>#REF!</v>
      </c>
      <c r="J41" s="38">
        <v>0</v>
      </c>
      <c r="K41" s="39">
        <f t="shared" si="11"/>
        <v>0</v>
      </c>
      <c r="L41" s="19">
        <f t="shared" si="12"/>
        <v>0</v>
      </c>
      <c r="M41" s="20">
        <f t="shared" si="13"/>
        <v>1392600.0000000002</v>
      </c>
      <c r="N41" s="40" t="s">
        <v>56</v>
      </c>
    </row>
    <row r="42" spans="1:14" x14ac:dyDescent="0.25">
      <c r="A42" s="42">
        <v>81</v>
      </c>
      <c r="B42" s="43">
        <v>1707</v>
      </c>
      <c r="C42" s="43">
        <v>17</v>
      </c>
      <c r="D42" s="43" t="s">
        <v>15</v>
      </c>
      <c r="E42" s="43">
        <v>422</v>
      </c>
      <c r="F42" s="43">
        <v>0</v>
      </c>
      <c r="G42" s="43">
        <f t="shared" si="14"/>
        <v>422</v>
      </c>
      <c r="H42" s="43">
        <f t="shared" si="15"/>
        <v>464.20000000000005</v>
      </c>
      <c r="I42" s="44" t="e">
        <f>#REF!</f>
        <v>#REF!</v>
      </c>
      <c r="J42" s="38">
        <v>0</v>
      </c>
      <c r="K42" s="39">
        <f t="shared" si="11"/>
        <v>0</v>
      </c>
      <c r="L42" s="19">
        <f t="shared" si="12"/>
        <v>0</v>
      </c>
      <c r="M42" s="20">
        <f t="shared" si="13"/>
        <v>1392600.0000000002</v>
      </c>
      <c r="N42" s="40" t="s">
        <v>56</v>
      </c>
    </row>
    <row r="43" spans="1:14" x14ac:dyDescent="0.25">
      <c r="A43" s="42">
        <v>82</v>
      </c>
      <c r="B43" s="43">
        <v>1708</v>
      </c>
      <c r="C43" s="43">
        <v>17</v>
      </c>
      <c r="D43" s="43" t="s">
        <v>15</v>
      </c>
      <c r="E43" s="43">
        <v>422</v>
      </c>
      <c r="F43" s="43">
        <v>0</v>
      </c>
      <c r="G43" s="43">
        <f t="shared" si="14"/>
        <v>422</v>
      </c>
      <c r="H43" s="43">
        <f t="shared" si="15"/>
        <v>464.20000000000005</v>
      </c>
      <c r="I43" s="44" t="e">
        <f t="shared" ref="I43" si="18">I42</f>
        <v>#REF!</v>
      </c>
      <c r="J43" s="38">
        <v>0</v>
      </c>
      <c r="K43" s="39">
        <f t="shared" si="11"/>
        <v>0</v>
      </c>
      <c r="L43" s="19">
        <f t="shared" si="12"/>
        <v>0</v>
      </c>
      <c r="M43" s="20">
        <f t="shared" si="13"/>
        <v>1392600.0000000002</v>
      </c>
      <c r="N43" s="40" t="s">
        <v>56</v>
      </c>
    </row>
    <row r="44" spans="1:14" x14ac:dyDescent="0.25">
      <c r="A44" s="42">
        <v>84</v>
      </c>
      <c r="B44" s="43">
        <v>1802</v>
      </c>
      <c r="C44" s="43">
        <v>18</v>
      </c>
      <c r="D44" s="43" t="s">
        <v>15</v>
      </c>
      <c r="E44" s="43">
        <v>424</v>
      </c>
      <c r="F44" s="43">
        <v>0</v>
      </c>
      <c r="G44" s="43">
        <f t="shared" si="14"/>
        <v>424</v>
      </c>
      <c r="H44" s="43">
        <f t="shared" si="15"/>
        <v>466.40000000000003</v>
      </c>
      <c r="I44" s="44" t="e">
        <f>#REF!</f>
        <v>#REF!</v>
      </c>
      <c r="J44" s="38">
        <v>0</v>
      </c>
      <c r="K44" s="39">
        <f t="shared" si="11"/>
        <v>0</v>
      </c>
      <c r="L44" s="19">
        <f t="shared" si="12"/>
        <v>0</v>
      </c>
      <c r="M44" s="20">
        <f t="shared" si="13"/>
        <v>1399200</v>
      </c>
      <c r="N44" s="40" t="s">
        <v>56</v>
      </c>
    </row>
    <row r="45" spans="1:14" x14ac:dyDescent="0.25">
      <c r="A45" s="42">
        <v>87</v>
      </c>
      <c r="B45" s="43">
        <v>1805</v>
      </c>
      <c r="C45" s="43">
        <v>18</v>
      </c>
      <c r="D45" s="43" t="s">
        <v>15</v>
      </c>
      <c r="E45" s="43">
        <v>422</v>
      </c>
      <c r="F45" s="43">
        <v>0</v>
      </c>
      <c r="G45" s="43">
        <f t="shared" si="14"/>
        <v>422</v>
      </c>
      <c r="H45" s="43">
        <f t="shared" si="15"/>
        <v>464.20000000000005</v>
      </c>
      <c r="I45" s="44" t="e">
        <f>#REF!</f>
        <v>#REF!</v>
      </c>
      <c r="J45" s="38">
        <v>0</v>
      </c>
      <c r="K45" s="39">
        <f t="shared" si="11"/>
        <v>0</v>
      </c>
      <c r="L45" s="19">
        <f t="shared" si="12"/>
        <v>0</v>
      </c>
      <c r="M45" s="20">
        <f t="shared" si="13"/>
        <v>1392600.0000000002</v>
      </c>
      <c r="N45" s="40" t="s">
        <v>56</v>
      </c>
    </row>
    <row r="46" spans="1:14" x14ac:dyDescent="0.25">
      <c r="A46" s="42">
        <v>89</v>
      </c>
      <c r="B46" s="43">
        <v>1807</v>
      </c>
      <c r="C46" s="43">
        <v>18</v>
      </c>
      <c r="D46" s="43" t="s">
        <v>15</v>
      </c>
      <c r="E46" s="43">
        <v>422</v>
      </c>
      <c r="F46" s="43">
        <v>0</v>
      </c>
      <c r="G46" s="43">
        <f t="shared" si="14"/>
        <v>422</v>
      </c>
      <c r="H46" s="43">
        <f t="shared" si="15"/>
        <v>464.20000000000005</v>
      </c>
      <c r="I46" s="44" t="e">
        <f>#REF!</f>
        <v>#REF!</v>
      </c>
      <c r="J46" s="38">
        <v>0</v>
      </c>
      <c r="K46" s="39">
        <f t="shared" si="11"/>
        <v>0</v>
      </c>
      <c r="L46" s="19">
        <f t="shared" si="12"/>
        <v>0</v>
      </c>
      <c r="M46" s="20">
        <f t="shared" si="13"/>
        <v>1392600.0000000002</v>
      </c>
      <c r="N46" s="40" t="s">
        <v>56</v>
      </c>
    </row>
    <row r="47" spans="1:14" x14ac:dyDescent="0.25">
      <c r="A47" s="42">
        <v>90</v>
      </c>
      <c r="B47" s="43">
        <v>1808</v>
      </c>
      <c r="C47" s="43">
        <v>18</v>
      </c>
      <c r="D47" s="43" t="s">
        <v>15</v>
      </c>
      <c r="E47" s="43">
        <v>422</v>
      </c>
      <c r="F47" s="43">
        <v>0</v>
      </c>
      <c r="G47" s="43">
        <f t="shared" si="14"/>
        <v>422</v>
      </c>
      <c r="H47" s="43">
        <f t="shared" si="15"/>
        <v>464.20000000000005</v>
      </c>
      <c r="I47" s="44" t="e">
        <f t="shared" ref="I47" si="19">I46</f>
        <v>#REF!</v>
      </c>
      <c r="J47" s="38">
        <v>0</v>
      </c>
      <c r="K47" s="39">
        <f t="shared" si="11"/>
        <v>0</v>
      </c>
      <c r="L47" s="19">
        <f t="shared" si="12"/>
        <v>0</v>
      </c>
      <c r="M47" s="20">
        <f t="shared" si="13"/>
        <v>1392600.0000000002</v>
      </c>
      <c r="N47" s="40" t="s">
        <v>56</v>
      </c>
    </row>
    <row r="48" spans="1:14" x14ac:dyDescent="0.25">
      <c r="A48" s="42">
        <v>92</v>
      </c>
      <c r="B48" s="43">
        <v>1902</v>
      </c>
      <c r="C48" s="43">
        <v>19</v>
      </c>
      <c r="D48" s="43" t="s">
        <v>15</v>
      </c>
      <c r="E48" s="43">
        <v>424</v>
      </c>
      <c r="F48" s="43">
        <v>0</v>
      </c>
      <c r="G48" s="43">
        <f t="shared" si="14"/>
        <v>424</v>
      </c>
      <c r="H48" s="43">
        <f t="shared" si="15"/>
        <v>466.40000000000003</v>
      </c>
      <c r="I48" s="44" t="e">
        <f>#REF!</f>
        <v>#REF!</v>
      </c>
      <c r="J48" s="38">
        <v>0</v>
      </c>
      <c r="K48" s="39">
        <f t="shared" si="11"/>
        <v>0</v>
      </c>
      <c r="L48" s="19">
        <f t="shared" si="12"/>
        <v>0</v>
      </c>
      <c r="M48" s="20">
        <f t="shared" si="13"/>
        <v>1399200</v>
      </c>
      <c r="N48" s="40" t="s">
        <v>56</v>
      </c>
    </row>
    <row r="49" spans="1:14" x14ac:dyDescent="0.25">
      <c r="A49" s="42">
        <v>95</v>
      </c>
      <c r="B49" s="43">
        <v>1905</v>
      </c>
      <c r="C49" s="43">
        <v>19</v>
      </c>
      <c r="D49" s="43" t="s">
        <v>15</v>
      </c>
      <c r="E49" s="43">
        <v>422</v>
      </c>
      <c r="F49" s="43">
        <v>0</v>
      </c>
      <c r="G49" s="43">
        <f t="shared" si="14"/>
        <v>422</v>
      </c>
      <c r="H49" s="43">
        <f t="shared" si="15"/>
        <v>464.20000000000005</v>
      </c>
      <c r="I49" s="44" t="e">
        <f>#REF!</f>
        <v>#REF!</v>
      </c>
      <c r="J49" s="38">
        <v>0</v>
      </c>
      <c r="K49" s="39">
        <f t="shared" si="11"/>
        <v>0</v>
      </c>
      <c r="L49" s="19">
        <f t="shared" si="12"/>
        <v>0</v>
      </c>
      <c r="M49" s="20">
        <f t="shared" si="13"/>
        <v>1392600.0000000002</v>
      </c>
      <c r="N49" s="40" t="s">
        <v>56</v>
      </c>
    </row>
    <row r="50" spans="1:14" x14ac:dyDescent="0.25">
      <c r="A50" s="42">
        <v>97</v>
      </c>
      <c r="B50" s="43">
        <v>1907</v>
      </c>
      <c r="C50" s="43">
        <v>19</v>
      </c>
      <c r="D50" s="43" t="s">
        <v>15</v>
      </c>
      <c r="E50" s="43">
        <v>422</v>
      </c>
      <c r="F50" s="43">
        <v>0</v>
      </c>
      <c r="G50" s="43">
        <f t="shared" si="14"/>
        <v>422</v>
      </c>
      <c r="H50" s="43">
        <f t="shared" si="15"/>
        <v>464.20000000000005</v>
      </c>
      <c r="I50" s="44" t="e">
        <f>#REF!</f>
        <v>#REF!</v>
      </c>
      <c r="J50" s="38">
        <v>0</v>
      </c>
      <c r="K50" s="39">
        <f t="shared" si="11"/>
        <v>0</v>
      </c>
      <c r="L50" s="19">
        <f t="shared" si="12"/>
        <v>0</v>
      </c>
      <c r="M50" s="20">
        <f t="shared" si="13"/>
        <v>1392600.0000000002</v>
      </c>
      <c r="N50" s="40" t="s">
        <v>56</v>
      </c>
    </row>
    <row r="51" spans="1:14" x14ac:dyDescent="0.25">
      <c r="A51" s="42">
        <v>98</v>
      </c>
      <c r="B51" s="43">
        <v>1908</v>
      </c>
      <c r="C51" s="43">
        <v>19</v>
      </c>
      <c r="D51" s="43" t="s">
        <v>15</v>
      </c>
      <c r="E51" s="43">
        <v>422</v>
      </c>
      <c r="F51" s="43">
        <v>0</v>
      </c>
      <c r="G51" s="43">
        <f t="shared" si="14"/>
        <v>422</v>
      </c>
      <c r="H51" s="43">
        <f t="shared" si="15"/>
        <v>464.20000000000005</v>
      </c>
      <c r="I51" s="44" t="e">
        <f t="shared" ref="I51" si="20">I50</f>
        <v>#REF!</v>
      </c>
      <c r="J51" s="38">
        <v>0</v>
      </c>
      <c r="K51" s="39">
        <f t="shared" si="11"/>
        <v>0</v>
      </c>
      <c r="L51" s="19">
        <f t="shared" si="12"/>
        <v>0</v>
      </c>
      <c r="M51" s="20">
        <f t="shared" si="13"/>
        <v>1392600.0000000002</v>
      </c>
      <c r="N51" s="40" t="s">
        <v>56</v>
      </c>
    </row>
    <row r="52" spans="1:14" x14ac:dyDescent="0.25">
      <c r="A52" s="42">
        <v>100</v>
      </c>
      <c r="B52" s="43">
        <v>2002</v>
      </c>
      <c r="C52" s="43">
        <v>20</v>
      </c>
      <c r="D52" s="43" t="s">
        <v>15</v>
      </c>
      <c r="E52" s="43">
        <v>424</v>
      </c>
      <c r="F52" s="43">
        <v>0</v>
      </c>
      <c r="G52" s="43">
        <f t="shared" si="14"/>
        <v>424</v>
      </c>
      <c r="H52" s="43">
        <f t="shared" si="15"/>
        <v>466.40000000000003</v>
      </c>
      <c r="I52" s="44" t="e">
        <f>#REF!</f>
        <v>#REF!</v>
      </c>
      <c r="J52" s="38">
        <v>0</v>
      </c>
      <c r="K52" s="39">
        <f t="shared" si="11"/>
        <v>0</v>
      </c>
      <c r="L52" s="19">
        <f t="shared" si="12"/>
        <v>0</v>
      </c>
      <c r="M52" s="20">
        <f t="shared" si="13"/>
        <v>1399200</v>
      </c>
      <c r="N52" s="40" t="s">
        <v>56</v>
      </c>
    </row>
    <row r="53" spans="1:14" x14ac:dyDescent="0.25">
      <c r="A53" s="42">
        <v>103</v>
      </c>
      <c r="B53" s="43">
        <v>2005</v>
      </c>
      <c r="C53" s="43">
        <v>20</v>
      </c>
      <c r="D53" s="43" t="s">
        <v>15</v>
      </c>
      <c r="E53" s="43">
        <v>422</v>
      </c>
      <c r="F53" s="43">
        <v>0</v>
      </c>
      <c r="G53" s="43">
        <f t="shared" si="14"/>
        <v>422</v>
      </c>
      <c r="H53" s="43">
        <f t="shared" si="15"/>
        <v>464.20000000000005</v>
      </c>
      <c r="I53" s="44" t="e">
        <f>#REF!</f>
        <v>#REF!</v>
      </c>
      <c r="J53" s="38">
        <v>0</v>
      </c>
      <c r="K53" s="39">
        <f t="shared" si="11"/>
        <v>0</v>
      </c>
      <c r="L53" s="19">
        <f t="shared" si="12"/>
        <v>0</v>
      </c>
      <c r="M53" s="20">
        <f t="shared" si="13"/>
        <v>1392600.0000000002</v>
      </c>
      <c r="N53" s="40" t="s">
        <v>56</v>
      </c>
    </row>
    <row r="54" spans="1:14" x14ac:dyDescent="0.25">
      <c r="A54" s="42">
        <v>105</v>
      </c>
      <c r="B54" s="43">
        <v>2007</v>
      </c>
      <c r="C54" s="43">
        <v>20</v>
      </c>
      <c r="D54" s="43" t="s">
        <v>15</v>
      </c>
      <c r="E54" s="43">
        <v>422</v>
      </c>
      <c r="F54" s="43">
        <v>0</v>
      </c>
      <c r="G54" s="43">
        <f t="shared" si="14"/>
        <v>422</v>
      </c>
      <c r="H54" s="43">
        <f t="shared" si="15"/>
        <v>464.20000000000005</v>
      </c>
      <c r="I54" s="44" t="e">
        <f>#REF!</f>
        <v>#REF!</v>
      </c>
      <c r="J54" s="38">
        <v>0</v>
      </c>
      <c r="K54" s="39">
        <f t="shared" si="11"/>
        <v>0</v>
      </c>
      <c r="L54" s="19">
        <f t="shared" si="12"/>
        <v>0</v>
      </c>
      <c r="M54" s="20">
        <f t="shared" si="13"/>
        <v>1392600.0000000002</v>
      </c>
      <c r="N54" s="40" t="s">
        <v>56</v>
      </c>
    </row>
    <row r="55" spans="1:14" x14ac:dyDescent="0.25">
      <c r="A55" s="42">
        <v>106</v>
      </c>
      <c r="B55" s="43">
        <v>2008</v>
      </c>
      <c r="C55" s="43">
        <v>20</v>
      </c>
      <c r="D55" s="43" t="s">
        <v>15</v>
      </c>
      <c r="E55" s="43">
        <v>422</v>
      </c>
      <c r="F55" s="43">
        <v>0</v>
      </c>
      <c r="G55" s="43">
        <f t="shared" si="14"/>
        <v>422</v>
      </c>
      <c r="H55" s="43">
        <f t="shared" si="15"/>
        <v>464.20000000000005</v>
      </c>
      <c r="I55" s="44" t="e">
        <f t="shared" ref="I55" si="21">I54</f>
        <v>#REF!</v>
      </c>
      <c r="J55" s="38">
        <v>0</v>
      </c>
      <c r="K55" s="39">
        <f t="shared" si="11"/>
        <v>0</v>
      </c>
      <c r="L55" s="19">
        <f t="shared" si="12"/>
        <v>0</v>
      </c>
      <c r="M55" s="20">
        <f t="shared" si="13"/>
        <v>1392600.0000000002</v>
      </c>
      <c r="N55" s="40" t="s">
        <v>56</v>
      </c>
    </row>
    <row r="56" spans="1:14" x14ac:dyDescent="0.25">
      <c r="A56" s="42">
        <v>108</v>
      </c>
      <c r="B56" s="43">
        <v>2105</v>
      </c>
      <c r="C56" s="43">
        <v>21</v>
      </c>
      <c r="D56" s="43" t="s">
        <v>15</v>
      </c>
      <c r="E56" s="43">
        <v>422</v>
      </c>
      <c r="F56" s="43">
        <v>0</v>
      </c>
      <c r="G56" s="43">
        <f t="shared" si="14"/>
        <v>422</v>
      </c>
      <c r="H56" s="43">
        <f t="shared" si="15"/>
        <v>464.20000000000005</v>
      </c>
      <c r="I56" s="44" t="e">
        <f>#REF!</f>
        <v>#REF!</v>
      </c>
      <c r="J56" s="38">
        <v>0</v>
      </c>
      <c r="K56" s="39">
        <f t="shared" si="11"/>
        <v>0</v>
      </c>
      <c r="L56" s="19">
        <f t="shared" si="12"/>
        <v>0</v>
      </c>
      <c r="M56" s="20">
        <f t="shared" si="13"/>
        <v>1392600.0000000002</v>
      </c>
      <c r="N56" s="40" t="s">
        <v>56</v>
      </c>
    </row>
    <row r="57" spans="1:14" x14ac:dyDescent="0.25">
      <c r="A57" s="42">
        <v>110</v>
      </c>
      <c r="B57" s="43">
        <v>2107</v>
      </c>
      <c r="C57" s="43">
        <v>21</v>
      </c>
      <c r="D57" s="43" t="s">
        <v>15</v>
      </c>
      <c r="E57" s="43">
        <v>422</v>
      </c>
      <c r="F57" s="43">
        <v>0</v>
      </c>
      <c r="G57" s="43">
        <f t="shared" si="14"/>
        <v>422</v>
      </c>
      <c r="H57" s="43">
        <f t="shared" si="15"/>
        <v>464.20000000000005</v>
      </c>
      <c r="I57" s="44" t="e">
        <f>#REF!</f>
        <v>#REF!</v>
      </c>
      <c r="J57" s="38">
        <v>0</v>
      </c>
      <c r="K57" s="39">
        <f t="shared" si="11"/>
        <v>0</v>
      </c>
      <c r="L57" s="19">
        <f t="shared" si="12"/>
        <v>0</v>
      </c>
      <c r="M57" s="20">
        <f t="shared" si="13"/>
        <v>1392600.0000000002</v>
      </c>
      <c r="N57" s="40" t="s">
        <v>56</v>
      </c>
    </row>
    <row r="58" spans="1:14" x14ac:dyDescent="0.25">
      <c r="A58" s="42">
        <v>111</v>
      </c>
      <c r="B58" s="43">
        <v>2108</v>
      </c>
      <c r="C58" s="43">
        <v>21</v>
      </c>
      <c r="D58" s="43" t="s">
        <v>15</v>
      </c>
      <c r="E58" s="43">
        <v>422</v>
      </c>
      <c r="F58" s="43">
        <v>0</v>
      </c>
      <c r="G58" s="43">
        <f t="shared" si="14"/>
        <v>422</v>
      </c>
      <c r="H58" s="43">
        <f t="shared" si="15"/>
        <v>464.20000000000005</v>
      </c>
      <c r="I58" s="44" t="e">
        <f>I57</f>
        <v>#REF!</v>
      </c>
      <c r="J58" s="38">
        <v>0</v>
      </c>
      <c r="K58" s="39">
        <f t="shared" si="11"/>
        <v>0</v>
      </c>
      <c r="L58" s="19">
        <f t="shared" si="12"/>
        <v>0</v>
      </c>
      <c r="M58" s="20">
        <f t="shared" si="13"/>
        <v>1392600.0000000002</v>
      </c>
      <c r="N58" s="40" t="s">
        <v>56</v>
      </c>
    </row>
    <row r="59" spans="1:14" x14ac:dyDescent="0.25">
      <c r="A59" s="42">
        <v>118</v>
      </c>
      <c r="B59" s="43">
        <v>2207</v>
      </c>
      <c r="C59" s="43">
        <v>22</v>
      </c>
      <c r="D59" s="43" t="s">
        <v>15</v>
      </c>
      <c r="E59" s="43">
        <v>422</v>
      </c>
      <c r="F59" s="43">
        <v>0</v>
      </c>
      <c r="G59" s="43">
        <f t="shared" si="14"/>
        <v>422</v>
      </c>
      <c r="H59" s="43">
        <f t="shared" si="15"/>
        <v>464.20000000000005</v>
      </c>
      <c r="I59" s="44" t="e">
        <f>#REF!</f>
        <v>#REF!</v>
      </c>
      <c r="J59" s="38">
        <v>0</v>
      </c>
      <c r="K59" s="39">
        <f t="shared" si="11"/>
        <v>0</v>
      </c>
      <c r="L59" s="19">
        <f t="shared" si="12"/>
        <v>0</v>
      </c>
      <c r="M59" s="20">
        <f t="shared" si="13"/>
        <v>1392600.0000000002</v>
      </c>
      <c r="N59" s="40" t="s">
        <v>56</v>
      </c>
    </row>
    <row r="60" spans="1:14" x14ac:dyDescent="0.25">
      <c r="A60" s="42">
        <v>119</v>
      </c>
      <c r="B60" s="43">
        <v>2208</v>
      </c>
      <c r="C60" s="43">
        <v>22</v>
      </c>
      <c r="D60" s="43" t="s">
        <v>15</v>
      </c>
      <c r="E60" s="43">
        <v>422</v>
      </c>
      <c r="F60" s="43">
        <v>0</v>
      </c>
      <c r="G60" s="43">
        <f t="shared" si="14"/>
        <v>422</v>
      </c>
      <c r="H60" s="43">
        <f t="shared" si="15"/>
        <v>464.20000000000005</v>
      </c>
      <c r="I60" s="44" t="e">
        <f t="shared" ref="I60" si="22">I59</f>
        <v>#REF!</v>
      </c>
      <c r="J60" s="38">
        <v>0</v>
      </c>
      <c r="K60" s="39">
        <f t="shared" si="11"/>
        <v>0</v>
      </c>
      <c r="L60" s="19">
        <f t="shared" si="12"/>
        <v>0</v>
      </c>
      <c r="M60" s="20">
        <f t="shared" si="13"/>
        <v>1392600.0000000002</v>
      </c>
      <c r="N60" s="40" t="s">
        <v>56</v>
      </c>
    </row>
    <row r="61" spans="1:14" x14ac:dyDescent="0.25">
      <c r="A61" s="42">
        <v>126</v>
      </c>
      <c r="B61" s="43">
        <v>2307</v>
      </c>
      <c r="C61" s="43">
        <v>23</v>
      </c>
      <c r="D61" s="43" t="s">
        <v>15</v>
      </c>
      <c r="E61" s="43">
        <v>422</v>
      </c>
      <c r="F61" s="43">
        <v>0</v>
      </c>
      <c r="G61" s="43">
        <f t="shared" si="14"/>
        <v>422</v>
      </c>
      <c r="H61" s="43">
        <f t="shared" si="15"/>
        <v>464.20000000000005</v>
      </c>
      <c r="I61" s="44" t="e">
        <f>#REF!</f>
        <v>#REF!</v>
      </c>
      <c r="J61" s="38">
        <v>0</v>
      </c>
      <c r="K61" s="39">
        <f t="shared" si="11"/>
        <v>0</v>
      </c>
      <c r="L61" s="19">
        <f t="shared" si="12"/>
        <v>0</v>
      </c>
      <c r="M61" s="20">
        <f t="shared" si="13"/>
        <v>1392600.0000000002</v>
      </c>
      <c r="N61" s="40" t="s">
        <v>56</v>
      </c>
    </row>
    <row r="62" spans="1:14" x14ac:dyDescent="0.25">
      <c r="A62" s="42">
        <v>218</v>
      </c>
      <c r="B62" s="43">
        <v>3508</v>
      </c>
      <c r="C62" s="43">
        <v>35</v>
      </c>
      <c r="D62" s="43" t="s">
        <v>15</v>
      </c>
      <c r="E62" s="43">
        <v>422</v>
      </c>
      <c r="F62" s="43">
        <v>0</v>
      </c>
      <c r="G62" s="43">
        <f t="shared" ref="G62" si="23">E62+F62</f>
        <v>422</v>
      </c>
      <c r="H62" s="43">
        <f t="shared" ref="H62" si="24">G62*1.1</f>
        <v>464.20000000000005</v>
      </c>
      <c r="I62" s="44" t="e">
        <f>#REF!</f>
        <v>#REF!</v>
      </c>
      <c r="J62" s="38">
        <v>0</v>
      </c>
      <c r="K62" s="39">
        <f t="shared" ref="K62" si="25">ROUND(J62*1.08,0)</f>
        <v>0</v>
      </c>
      <c r="L62" s="19">
        <f t="shared" ref="L62" si="26">MROUND((K62*0.025/12),500)</f>
        <v>0</v>
      </c>
      <c r="M62" s="20">
        <f t="shared" ref="M62" si="27">H62*3000</f>
        <v>1392600.0000000002</v>
      </c>
      <c r="N62" s="40" t="s">
        <v>56</v>
      </c>
    </row>
    <row r="63" spans="1:14" x14ac:dyDescent="0.25">
      <c r="A63" s="60" t="s">
        <v>3</v>
      </c>
      <c r="B63" s="60"/>
      <c r="C63" s="60"/>
      <c r="D63" s="60"/>
      <c r="E63" s="45">
        <f>SUM(E3:E62)</f>
        <v>25571</v>
      </c>
      <c r="F63" s="45">
        <f>SUM(F3:F62)</f>
        <v>48</v>
      </c>
      <c r="G63" s="45">
        <f>SUM(G3:G62)</f>
        <v>25619</v>
      </c>
      <c r="H63" s="46">
        <f>SUM(H3:H62)</f>
        <v>28180.900000000027</v>
      </c>
      <c r="I63" s="46"/>
      <c r="J63" s="41">
        <f>SUM(J3:J62)</f>
        <v>0</v>
      </c>
      <c r="K63" s="41">
        <f>SUM(K3:K62)</f>
        <v>0</v>
      </c>
      <c r="L63" s="19"/>
      <c r="M63" s="21">
        <f>SUM(M3:M62)</f>
        <v>84542700</v>
      </c>
      <c r="N63" s="37"/>
    </row>
    <row r="64" spans="1:14" x14ac:dyDescent="0.25">
      <c r="A64" s="47"/>
      <c r="B64" s="47"/>
      <c r="C64" s="47"/>
      <c r="D64" s="47"/>
      <c r="E64" s="48"/>
      <c r="F64" s="48"/>
      <c r="G64" s="48"/>
      <c r="H64" s="48"/>
      <c r="I64" s="48"/>
      <c r="J64" s="49"/>
      <c r="K64" s="49"/>
      <c r="L64" s="50"/>
      <c r="M64" s="51"/>
    </row>
    <row r="66" spans="1:14" x14ac:dyDescent="0.25">
      <c r="A66" s="61" t="s">
        <v>59</v>
      </c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ht="56.25" customHeight="1" x14ac:dyDescent="0.25">
      <c r="A67" s="7" t="s">
        <v>1</v>
      </c>
      <c r="B67" s="16" t="s">
        <v>0</v>
      </c>
      <c r="C67" s="9" t="s">
        <v>2</v>
      </c>
      <c r="D67" s="9" t="s">
        <v>12</v>
      </c>
      <c r="E67" s="9" t="s">
        <v>60</v>
      </c>
      <c r="F67" s="9" t="s">
        <v>61</v>
      </c>
      <c r="G67" s="9" t="s">
        <v>52</v>
      </c>
      <c r="H67" s="9" t="s">
        <v>11</v>
      </c>
      <c r="I67" s="16" t="s">
        <v>57</v>
      </c>
      <c r="J67" s="8" t="s">
        <v>18</v>
      </c>
      <c r="K67" s="17" t="s">
        <v>19</v>
      </c>
      <c r="L67" s="18" t="s">
        <v>20</v>
      </c>
      <c r="M67" s="18" t="s">
        <v>21</v>
      </c>
      <c r="N67" s="8" t="s">
        <v>53</v>
      </c>
    </row>
    <row r="68" spans="1:14" x14ac:dyDescent="0.25">
      <c r="A68" s="60" t="s">
        <v>3</v>
      </c>
      <c r="B68" s="60"/>
      <c r="C68" s="60"/>
      <c r="D68" s="60"/>
      <c r="E68" s="46" t="e">
        <f>SUM(#REF!)</f>
        <v>#REF!</v>
      </c>
      <c r="F68" s="46" t="e">
        <f>SUM(#REF!)</f>
        <v>#REF!</v>
      </c>
      <c r="G68" s="46" t="e">
        <f>SUM(#REF!)</f>
        <v>#REF!</v>
      </c>
      <c r="H68" s="46" t="e">
        <f>SUM(#REF!)</f>
        <v>#REF!</v>
      </c>
      <c r="I68" s="57"/>
      <c r="J68" s="58" t="e">
        <f>SUM(#REF!)</f>
        <v>#REF!</v>
      </c>
      <c r="K68" s="58" t="e">
        <f>SUM(#REF!)</f>
        <v>#REF!</v>
      </c>
      <c r="L68" s="57"/>
      <c r="M68" s="58" t="e">
        <f>SUM(#REF!)</f>
        <v>#REF!</v>
      </c>
      <c r="N68" s="37"/>
    </row>
  </sheetData>
  <mergeCells count="4">
    <mergeCell ref="A1:N1"/>
    <mergeCell ref="A63:D63"/>
    <mergeCell ref="A66:N66"/>
    <mergeCell ref="A68:D6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7"/>
  <sheetViews>
    <sheetView zoomScale="130" zoomScaleNormal="130" workbookViewId="0">
      <selection activeCell="J10" sqref="J10"/>
    </sheetView>
  </sheetViews>
  <sheetFormatPr defaultRowHeight="15" x14ac:dyDescent="0.25"/>
  <cols>
    <col min="2" max="2" width="25.570312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5.7109375" style="1" customWidth="1"/>
    <col min="10" max="10" width="19.28515625" style="1" customWidth="1"/>
    <col min="11" max="11" width="16.28515625" bestFit="1" customWidth="1"/>
    <col min="12" max="12" width="21.42578125" customWidth="1"/>
  </cols>
  <sheetData>
    <row r="1" spans="1:13" x14ac:dyDescent="0.25">
      <c r="A1" s="68" t="s">
        <v>4</v>
      </c>
      <c r="B1" s="68" t="s">
        <v>14</v>
      </c>
      <c r="C1" s="68" t="s">
        <v>10</v>
      </c>
      <c r="D1" s="68" t="s">
        <v>5</v>
      </c>
      <c r="E1" s="68" t="s">
        <v>6</v>
      </c>
      <c r="F1" s="68" t="s">
        <v>7</v>
      </c>
      <c r="G1" s="68" t="s">
        <v>8</v>
      </c>
      <c r="H1" s="68" t="s">
        <v>9</v>
      </c>
      <c r="I1"/>
      <c r="K1" s="1"/>
      <c r="L1" s="1"/>
      <c r="M1" s="1"/>
    </row>
    <row r="2" spans="1:13" ht="67.5" customHeight="1" x14ac:dyDescent="0.25">
      <c r="A2" s="65">
        <v>1</v>
      </c>
      <c r="B2" s="65" t="s">
        <v>63</v>
      </c>
      <c r="C2" s="69" t="s">
        <v>67</v>
      </c>
      <c r="D2" s="66">
        <f>51+60+60</f>
        <v>171</v>
      </c>
      <c r="E2" s="70">
        <v>71922</v>
      </c>
      <c r="F2" s="70">
        <v>79114</v>
      </c>
      <c r="G2" s="67">
        <v>1824442500</v>
      </c>
      <c r="H2" s="67">
        <v>1970397900</v>
      </c>
      <c r="I2" s="34"/>
      <c r="J2" s="35">
        <v>3000</v>
      </c>
      <c r="K2" s="36">
        <f>F2*J2</f>
        <v>237342000</v>
      </c>
      <c r="L2" s="36"/>
      <c r="M2" s="1"/>
    </row>
    <row r="3" spans="1:13" ht="49.5" customHeight="1" x14ac:dyDescent="0.3">
      <c r="A3" s="71"/>
      <c r="B3" s="65" t="s">
        <v>64</v>
      </c>
      <c r="C3" s="72" t="s">
        <v>65</v>
      </c>
      <c r="D3" s="66">
        <v>60</v>
      </c>
      <c r="E3" s="70">
        <v>25619</v>
      </c>
      <c r="F3" s="70">
        <v>28181</v>
      </c>
      <c r="G3" s="73">
        <v>0</v>
      </c>
      <c r="H3" s="73">
        <v>0</v>
      </c>
      <c r="J3" s="2"/>
      <c r="K3" s="1"/>
      <c r="L3" s="1"/>
      <c r="M3" s="1"/>
    </row>
    <row r="4" spans="1:13" x14ac:dyDescent="0.25">
      <c r="A4" s="71"/>
      <c r="B4" s="74" t="s">
        <v>68</v>
      </c>
      <c r="C4" s="74"/>
      <c r="D4" s="68">
        <f>D2+D3</f>
        <v>231</v>
      </c>
      <c r="E4" s="68">
        <f>E2+E3</f>
        <v>97541</v>
      </c>
      <c r="F4" s="68">
        <f>F2+F3</f>
        <v>107295</v>
      </c>
      <c r="G4" s="75">
        <f>G2+G3</f>
        <v>1824442500</v>
      </c>
      <c r="H4" s="75">
        <f>H2+H3</f>
        <v>1970397900</v>
      </c>
      <c r="J4" s="2"/>
      <c r="K4" s="1"/>
      <c r="L4" s="1"/>
      <c r="M4" s="1"/>
    </row>
    <row r="5" spans="1:13" ht="49.5" x14ac:dyDescent="0.25">
      <c r="A5" s="71"/>
      <c r="B5" s="65" t="s">
        <v>69</v>
      </c>
      <c r="C5" s="69" t="s">
        <v>66</v>
      </c>
      <c r="D5" s="66">
        <f>7+4</f>
        <v>11</v>
      </c>
      <c r="E5" s="70">
        <v>4214</v>
      </c>
      <c r="F5" s="70">
        <v>4635</v>
      </c>
      <c r="G5" s="67">
        <v>112092650</v>
      </c>
      <c r="H5" s="67">
        <v>121060063</v>
      </c>
      <c r="J5" s="3"/>
      <c r="K5" s="1"/>
      <c r="L5" s="1"/>
      <c r="M5" s="1"/>
    </row>
    <row r="6" spans="1:13" ht="16.5" x14ac:dyDescent="0.3">
      <c r="A6" s="76" t="s">
        <v>3</v>
      </c>
      <c r="B6" s="77"/>
      <c r="C6" s="78"/>
      <c r="D6" s="79">
        <f>D4+D5</f>
        <v>242</v>
      </c>
      <c r="E6" s="80">
        <f>E4+E5</f>
        <v>101755</v>
      </c>
      <c r="F6" s="80">
        <f>F4+F5</f>
        <v>111930</v>
      </c>
      <c r="G6" s="81">
        <f>G4+G5</f>
        <v>1936535150</v>
      </c>
      <c r="H6" s="81">
        <f>H4+H5</f>
        <v>2091457963</v>
      </c>
      <c r="K6" s="1"/>
      <c r="L6" s="1"/>
      <c r="M6" s="1"/>
    </row>
    <row r="7" spans="1:13" x14ac:dyDescent="0.25">
      <c r="A7" s="1"/>
      <c r="B7" s="1"/>
      <c r="K7" s="1"/>
      <c r="L7" s="1"/>
      <c r="M7" s="1"/>
    </row>
    <row r="8" spans="1:13" x14ac:dyDescent="0.25">
      <c r="A8" s="1"/>
      <c r="B8" s="1"/>
      <c r="K8" s="1"/>
      <c r="L8" s="1"/>
      <c r="M8" s="1"/>
    </row>
    <row r="9" spans="1:13" x14ac:dyDescent="0.25">
      <c r="A9" s="1"/>
      <c r="B9" s="1"/>
      <c r="J9" s="82">
        <f>F6*3000</f>
        <v>335790000</v>
      </c>
      <c r="K9" s="1"/>
      <c r="L9" s="1"/>
      <c r="M9" s="1"/>
    </row>
    <row r="10" spans="1:13" x14ac:dyDescent="0.25">
      <c r="A10" s="1"/>
      <c r="B10" s="1"/>
      <c r="J10" s="83">
        <f>J9*66%</f>
        <v>221621400</v>
      </c>
      <c r="K10" s="1"/>
      <c r="L10" s="1"/>
    </row>
    <row r="11" spans="1:13" x14ac:dyDescent="0.25">
      <c r="A11" s="1"/>
      <c r="B11" s="1"/>
      <c r="K11" s="1"/>
      <c r="L11" s="1"/>
    </row>
    <row r="12" spans="1:13" x14ac:dyDescent="0.25">
      <c r="A12" s="1"/>
      <c r="B12" s="1"/>
      <c r="K12" s="1"/>
      <c r="L12" s="1"/>
    </row>
    <row r="13" spans="1:13" x14ac:dyDescent="0.25">
      <c r="A13" s="1"/>
      <c r="B13" s="1"/>
      <c r="K13" s="1"/>
      <c r="L13" s="1"/>
    </row>
    <row r="14" spans="1:13" x14ac:dyDescent="0.25">
      <c r="A14" s="1"/>
      <c r="B14" s="1"/>
      <c r="K14" s="1"/>
      <c r="L14" s="1"/>
    </row>
    <row r="15" spans="1:13" x14ac:dyDescent="0.25">
      <c r="A15" s="1"/>
      <c r="B15" s="1"/>
      <c r="K15" s="1"/>
      <c r="L15" s="1"/>
    </row>
    <row r="16" spans="1:13" x14ac:dyDescent="0.25">
      <c r="A16" s="1"/>
      <c r="B16" s="1"/>
      <c r="K16" s="1"/>
      <c r="L16" s="1"/>
    </row>
    <row r="17" spans="1:12" x14ac:dyDescent="0.25">
      <c r="A17" s="1"/>
      <c r="B17" s="1"/>
      <c r="K17" s="1"/>
      <c r="L17" s="1"/>
    </row>
  </sheetData>
  <mergeCells count="2">
    <mergeCell ref="B4:C4"/>
    <mergeCell ref="A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H9:AH39"/>
  <sheetViews>
    <sheetView topLeftCell="K1" zoomScaleNormal="100" workbookViewId="0">
      <selection activeCell="AH33" sqref="AH33"/>
    </sheetView>
  </sheetViews>
  <sheetFormatPr defaultRowHeight="15" x14ac:dyDescent="0.25"/>
  <sheetData>
    <row r="9" spans="8:33" ht="15.75" thickBot="1" x14ac:dyDescent="0.3"/>
    <row r="10" spans="8:33" ht="17.25" thickBot="1" x14ac:dyDescent="0.3">
      <c r="AC10" s="22">
        <v>1</v>
      </c>
      <c r="AD10" s="22" t="s">
        <v>22</v>
      </c>
      <c r="AE10" s="22">
        <v>39.17</v>
      </c>
      <c r="AF10" s="24">
        <f>AE10*10.764</f>
        <v>421.62588</v>
      </c>
      <c r="AG10" s="22">
        <v>64</v>
      </c>
    </row>
    <row r="11" spans="8:33" ht="17.25" thickBot="1" x14ac:dyDescent="0.3">
      <c r="H11" s="11"/>
      <c r="I11" s="11"/>
      <c r="AC11" s="23">
        <v>2</v>
      </c>
      <c r="AD11" s="23" t="s">
        <v>23</v>
      </c>
      <c r="AE11" s="23">
        <v>49.88</v>
      </c>
      <c r="AF11" s="24">
        <f t="shared" ref="AF11:AF20" si="0">AE11*10.764</f>
        <v>536.90832</v>
      </c>
      <c r="AG11" s="23">
        <v>32</v>
      </c>
    </row>
    <row r="12" spans="8:33" ht="17.25" thickBot="1" x14ac:dyDescent="0.3">
      <c r="H12" s="11"/>
      <c r="I12" s="11"/>
      <c r="AC12" s="22">
        <v>3</v>
      </c>
      <c r="AD12" s="22" t="s">
        <v>22</v>
      </c>
      <c r="AE12" s="22">
        <v>36.32</v>
      </c>
      <c r="AF12" s="24">
        <f t="shared" si="0"/>
        <v>390.94847999999996</v>
      </c>
      <c r="AG12" s="22">
        <v>1</v>
      </c>
    </row>
    <row r="13" spans="8:33" ht="17.25" thickBot="1" x14ac:dyDescent="0.3">
      <c r="H13" s="11"/>
      <c r="I13" s="11"/>
      <c r="AC13" s="23">
        <v>4</v>
      </c>
      <c r="AD13" s="23" t="s">
        <v>22</v>
      </c>
      <c r="AE13" s="23">
        <v>35.619999999999997</v>
      </c>
      <c r="AF13" s="24">
        <f t="shared" si="0"/>
        <v>383.41367999999994</v>
      </c>
      <c r="AG13" s="23">
        <v>14</v>
      </c>
    </row>
    <row r="14" spans="8:33" ht="17.25" thickBot="1" x14ac:dyDescent="0.3">
      <c r="H14" s="11"/>
      <c r="I14" s="11"/>
      <c r="AC14" s="22">
        <v>5</v>
      </c>
      <c r="AD14" s="22" t="s">
        <v>24</v>
      </c>
      <c r="AE14" s="22">
        <v>25.53</v>
      </c>
      <c r="AF14" s="24">
        <f t="shared" si="0"/>
        <v>274.80491999999998</v>
      </c>
      <c r="AG14" s="22">
        <v>27</v>
      </c>
    </row>
    <row r="15" spans="8:33" ht="17.25" thickBot="1" x14ac:dyDescent="0.3">
      <c r="H15" s="11"/>
      <c r="I15" s="11"/>
      <c r="AC15" s="23">
        <v>6</v>
      </c>
      <c r="AD15" s="23" t="s">
        <v>22</v>
      </c>
      <c r="AE15" s="23">
        <v>39.19</v>
      </c>
      <c r="AF15" s="24">
        <f t="shared" si="0"/>
        <v>421.84115999999995</v>
      </c>
      <c r="AG15" s="23">
        <v>15</v>
      </c>
    </row>
    <row r="16" spans="8:33" ht="17.25" thickBot="1" x14ac:dyDescent="0.3">
      <c r="H16" s="11"/>
      <c r="I16" s="11"/>
      <c r="AC16" s="22">
        <v>7</v>
      </c>
      <c r="AD16" s="22" t="s">
        <v>22</v>
      </c>
      <c r="AE16" s="22">
        <v>36.29</v>
      </c>
      <c r="AF16" s="24">
        <f t="shared" si="0"/>
        <v>390.62555999999995</v>
      </c>
      <c r="AG16" s="22">
        <v>1</v>
      </c>
    </row>
    <row r="17" spans="29:34" ht="17.25" thickBot="1" x14ac:dyDescent="0.3">
      <c r="AC17" s="23">
        <v>8</v>
      </c>
      <c r="AD17" s="23" t="s">
        <v>23</v>
      </c>
      <c r="AE17" s="23">
        <v>49.83</v>
      </c>
      <c r="AF17" s="24">
        <f t="shared" si="0"/>
        <v>536.37011999999993</v>
      </c>
      <c r="AG17" s="23">
        <v>32</v>
      </c>
    </row>
    <row r="18" spans="29:34" ht="17.25" thickBot="1" x14ac:dyDescent="0.3">
      <c r="AC18" s="22">
        <v>9</v>
      </c>
      <c r="AD18" s="22" t="s">
        <v>22</v>
      </c>
      <c r="AE18" s="22">
        <v>39.369999999999997</v>
      </c>
      <c r="AF18" s="24">
        <f t="shared" si="0"/>
        <v>423.77867999999995</v>
      </c>
      <c r="AG18" s="22">
        <v>12</v>
      </c>
    </row>
    <row r="19" spans="29:34" ht="17.25" thickBot="1" x14ac:dyDescent="0.3">
      <c r="AC19" s="23">
        <v>10</v>
      </c>
      <c r="AD19" s="23" t="s">
        <v>24</v>
      </c>
      <c r="AE19" s="23">
        <v>25.57</v>
      </c>
      <c r="AF19" s="24">
        <f t="shared" si="0"/>
        <v>275.23548</v>
      </c>
      <c r="AG19" s="23">
        <v>28</v>
      </c>
    </row>
    <row r="20" spans="29:34" ht="17.25" thickBot="1" x14ac:dyDescent="0.3">
      <c r="AC20" s="22">
        <v>11</v>
      </c>
      <c r="AD20" s="22" t="s">
        <v>22</v>
      </c>
      <c r="AE20" s="22">
        <v>35.57</v>
      </c>
      <c r="AF20" s="24">
        <f t="shared" si="0"/>
        <v>382.87547999999998</v>
      </c>
      <c r="AG20" s="22">
        <v>16</v>
      </c>
    </row>
    <row r="21" spans="29:34" ht="17.25" thickBot="1" x14ac:dyDescent="0.3">
      <c r="AC21" s="23"/>
      <c r="AD21" s="23"/>
      <c r="AE21" s="23"/>
      <c r="AF21" s="23"/>
      <c r="AG21" s="25">
        <f>SUM(AG10:AG20)</f>
        <v>242</v>
      </c>
    </row>
    <row r="25" spans="29:34" x14ac:dyDescent="0.25">
      <c r="AG25">
        <v>275</v>
      </c>
      <c r="AH25">
        <f>27+28</f>
        <v>55</v>
      </c>
    </row>
    <row r="26" spans="29:34" x14ac:dyDescent="0.25">
      <c r="AG26">
        <v>422</v>
      </c>
      <c r="AH26">
        <f>64+15</f>
        <v>79</v>
      </c>
    </row>
    <row r="27" spans="29:34" x14ac:dyDescent="0.25">
      <c r="AG27">
        <v>383</v>
      </c>
      <c r="AH27">
        <f>14+16</f>
        <v>30</v>
      </c>
    </row>
    <row r="28" spans="29:34" x14ac:dyDescent="0.25">
      <c r="AG28">
        <v>537</v>
      </c>
      <c r="AH28">
        <v>32</v>
      </c>
    </row>
    <row r="29" spans="29:34" x14ac:dyDescent="0.25">
      <c r="AG29">
        <v>391</v>
      </c>
      <c r="AH29">
        <v>2</v>
      </c>
    </row>
    <row r="30" spans="29:34" x14ac:dyDescent="0.25">
      <c r="AG30">
        <v>424</v>
      </c>
      <c r="AH30">
        <v>12</v>
      </c>
    </row>
    <row r="31" spans="29:34" x14ac:dyDescent="0.25">
      <c r="AG31">
        <v>536</v>
      </c>
      <c r="AH31">
        <v>32</v>
      </c>
    </row>
    <row r="32" spans="29:34" x14ac:dyDescent="0.25">
      <c r="AH32">
        <f>SUM(AH25:AH31)</f>
        <v>242</v>
      </c>
    </row>
    <row r="35" spans="8:9" ht="16.5" x14ac:dyDescent="0.25">
      <c r="H35" s="10"/>
      <c r="I35" s="10"/>
    </row>
    <row r="36" spans="8:9" ht="16.5" x14ac:dyDescent="0.25">
      <c r="H36" s="10"/>
      <c r="I36" s="10"/>
    </row>
    <row r="37" spans="8:9" ht="16.5" x14ac:dyDescent="0.25">
      <c r="H37" s="10"/>
      <c r="I37" s="10"/>
    </row>
    <row r="38" spans="8:9" ht="16.5" x14ac:dyDescent="0.25">
      <c r="H38" s="10"/>
      <c r="I38" s="10"/>
    </row>
    <row r="39" spans="8:9" ht="16.5" x14ac:dyDescent="0.25">
      <c r="H39" s="10"/>
      <c r="I39" s="1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69"/>
  <sheetViews>
    <sheetView topLeftCell="A43" zoomScale="115" zoomScaleNormal="115" workbookViewId="0">
      <selection activeCell="C43" sqref="C43"/>
    </sheetView>
  </sheetViews>
  <sheetFormatPr defaultRowHeight="15" x14ac:dyDescent="0.25"/>
  <cols>
    <col min="11" max="11" width="28.7109375" customWidth="1"/>
  </cols>
  <sheetData>
    <row r="1" spans="1:16" x14ac:dyDescent="0.25">
      <c r="A1" s="29" t="s">
        <v>41</v>
      </c>
      <c r="D1" t="s">
        <v>6</v>
      </c>
      <c r="F1" t="s">
        <v>29</v>
      </c>
      <c r="I1" t="s">
        <v>50</v>
      </c>
    </row>
    <row r="2" spans="1:16" x14ac:dyDescent="0.25">
      <c r="A2" t="s">
        <v>39</v>
      </c>
      <c r="B2">
        <v>1</v>
      </c>
      <c r="C2" t="s">
        <v>13</v>
      </c>
      <c r="D2">
        <v>49.88</v>
      </c>
      <c r="E2" s="24">
        <f>D2*10.764</f>
        <v>536.90832</v>
      </c>
      <c r="F2">
        <v>2.19</v>
      </c>
      <c r="G2" s="24">
        <f t="shared" ref="G2:G9" si="0">F2*10.764</f>
        <v>23.573159999999998</v>
      </c>
      <c r="H2">
        <f>D2+F2</f>
        <v>52.07</v>
      </c>
      <c r="I2" s="24">
        <f t="shared" ref="I2:I9" si="1">H2*10.764</f>
        <v>560.48147999999992</v>
      </c>
      <c r="K2" s="12" t="s">
        <v>26</v>
      </c>
      <c r="L2" s="12" t="s">
        <v>27</v>
      </c>
      <c r="M2" s="12" t="s">
        <v>6</v>
      </c>
      <c r="N2" s="12" t="s">
        <v>29</v>
      </c>
      <c r="O2" s="12" t="s">
        <v>28</v>
      </c>
    </row>
    <row r="3" spans="1:16" ht="16.5" x14ac:dyDescent="0.25">
      <c r="B3">
        <v>2</v>
      </c>
      <c r="C3" t="s">
        <v>37</v>
      </c>
      <c r="D3">
        <v>0</v>
      </c>
      <c r="E3" s="24">
        <f t="shared" ref="E3:E9" si="2">D3*10.764</f>
        <v>0</v>
      </c>
      <c r="F3">
        <v>0</v>
      </c>
      <c r="G3" s="24">
        <f t="shared" si="0"/>
        <v>0</v>
      </c>
      <c r="H3">
        <v>0</v>
      </c>
      <c r="I3" s="24">
        <f t="shared" si="1"/>
        <v>0</v>
      </c>
      <c r="K3" s="26" t="s">
        <v>25</v>
      </c>
      <c r="L3">
        <v>1</v>
      </c>
      <c r="M3">
        <v>49.88</v>
      </c>
      <c r="N3">
        <v>2.19</v>
      </c>
      <c r="O3">
        <f>M3+N3</f>
        <v>52.07</v>
      </c>
      <c r="P3" s="24">
        <f t="shared" ref="P3:P9" si="3">O3*10.764</f>
        <v>560.48147999999992</v>
      </c>
    </row>
    <row r="4" spans="1:16" ht="16.5" x14ac:dyDescent="0.25">
      <c r="B4">
        <v>3</v>
      </c>
      <c r="C4" t="s">
        <v>37</v>
      </c>
      <c r="D4">
        <v>0</v>
      </c>
      <c r="E4" s="24">
        <f t="shared" si="2"/>
        <v>0</v>
      </c>
      <c r="F4">
        <v>0</v>
      </c>
      <c r="G4" s="24">
        <f t="shared" si="0"/>
        <v>0</v>
      </c>
      <c r="H4">
        <v>0</v>
      </c>
      <c r="I4" s="24">
        <f t="shared" si="1"/>
        <v>0</v>
      </c>
      <c r="K4" s="26" t="s">
        <v>30</v>
      </c>
      <c r="L4">
        <v>2</v>
      </c>
      <c r="M4">
        <v>39.369999999999997</v>
      </c>
      <c r="N4">
        <v>0</v>
      </c>
      <c r="O4">
        <f t="shared" ref="O4:O14" si="4">M4+N4</f>
        <v>39.369999999999997</v>
      </c>
      <c r="P4" s="24">
        <f t="shared" si="3"/>
        <v>423.77867999999995</v>
      </c>
    </row>
    <row r="5" spans="1:16" ht="16.5" x14ac:dyDescent="0.25">
      <c r="B5">
        <v>4</v>
      </c>
      <c r="C5" t="s">
        <v>37</v>
      </c>
      <c r="D5">
        <v>0</v>
      </c>
      <c r="E5" s="24">
        <f t="shared" si="2"/>
        <v>0</v>
      </c>
      <c r="F5">
        <v>0</v>
      </c>
      <c r="G5" s="24">
        <f t="shared" si="0"/>
        <v>0</v>
      </c>
      <c r="I5" s="24">
        <f t="shared" si="1"/>
        <v>0</v>
      </c>
      <c r="K5" s="26" t="s">
        <v>31</v>
      </c>
      <c r="L5">
        <v>2</v>
      </c>
      <c r="M5">
        <v>36.32</v>
      </c>
      <c r="N5">
        <v>2.86</v>
      </c>
      <c r="O5">
        <f t="shared" si="4"/>
        <v>39.18</v>
      </c>
      <c r="P5" s="24">
        <f t="shared" si="3"/>
        <v>421.73352</v>
      </c>
    </row>
    <row r="6" spans="1:16" ht="16.5" x14ac:dyDescent="0.25">
      <c r="B6">
        <v>5</v>
      </c>
      <c r="C6" t="s">
        <v>15</v>
      </c>
      <c r="D6">
        <v>39.19</v>
      </c>
      <c r="E6" s="24">
        <f t="shared" si="2"/>
        <v>421.84115999999995</v>
      </c>
      <c r="F6">
        <v>0</v>
      </c>
      <c r="G6" s="24">
        <f t="shared" si="0"/>
        <v>0</v>
      </c>
      <c r="H6">
        <f t="shared" ref="H6:H9" si="5">D6+F6</f>
        <v>39.19</v>
      </c>
      <c r="I6" s="24">
        <f t="shared" si="1"/>
        <v>421.84115999999995</v>
      </c>
      <c r="K6" s="26" t="s">
        <v>48</v>
      </c>
      <c r="L6">
        <v>2</v>
      </c>
      <c r="M6">
        <v>35.619999999999997</v>
      </c>
      <c r="N6">
        <v>0</v>
      </c>
      <c r="O6">
        <f t="shared" si="4"/>
        <v>35.619999999999997</v>
      </c>
      <c r="P6" s="24">
        <f t="shared" si="3"/>
        <v>383.41367999999994</v>
      </c>
    </row>
    <row r="7" spans="1:16" ht="17.25" thickBot="1" x14ac:dyDescent="0.3">
      <c r="B7">
        <v>6</v>
      </c>
      <c r="C7" t="s">
        <v>13</v>
      </c>
      <c r="D7">
        <v>49.83</v>
      </c>
      <c r="E7" s="24">
        <f t="shared" si="2"/>
        <v>536.37011999999993</v>
      </c>
      <c r="F7">
        <v>2.19</v>
      </c>
      <c r="G7" s="24">
        <f t="shared" si="0"/>
        <v>23.573159999999998</v>
      </c>
      <c r="H7">
        <f t="shared" si="5"/>
        <v>52.019999999999996</v>
      </c>
      <c r="I7" s="24">
        <f t="shared" si="1"/>
        <v>559.94327999999996</v>
      </c>
      <c r="K7" s="26" t="s">
        <v>49</v>
      </c>
      <c r="L7">
        <v>3</v>
      </c>
      <c r="M7">
        <v>25.53</v>
      </c>
      <c r="N7">
        <v>0</v>
      </c>
      <c r="O7">
        <f t="shared" si="4"/>
        <v>25.53</v>
      </c>
      <c r="P7" s="24">
        <f t="shared" si="3"/>
        <v>274.80491999999998</v>
      </c>
    </row>
    <row r="8" spans="1:16" ht="17.25" thickBot="1" x14ac:dyDescent="0.3">
      <c r="A8" s="13"/>
      <c r="B8">
        <v>7</v>
      </c>
      <c r="C8" t="s">
        <v>15</v>
      </c>
      <c r="D8">
        <v>39.17</v>
      </c>
      <c r="E8" s="24">
        <f t="shared" si="2"/>
        <v>421.62588</v>
      </c>
      <c r="F8">
        <v>0</v>
      </c>
      <c r="G8" s="24">
        <f t="shared" si="0"/>
        <v>0</v>
      </c>
      <c r="H8">
        <f t="shared" si="5"/>
        <v>39.17</v>
      </c>
      <c r="I8" s="24">
        <f t="shared" si="1"/>
        <v>421.62588</v>
      </c>
      <c r="K8" s="26" t="s">
        <v>32</v>
      </c>
      <c r="L8">
        <v>4</v>
      </c>
      <c r="M8">
        <v>25.57</v>
      </c>
      <c r="N8">
        <v>0</v>
      </c>
      <c r="O8">
        <f t="shared" si="4"/>
        <v>25.57</v>
      </c>
      <c r="P8" s="24">
        <f t="shared" si="3"/>
        <v>275.23548</v>
      </c>
    </row>
    <row r="9" spans="1:16" ht="16.5" x14ac:dyDescent="0.25">
      <c r="A9" s="14"/>
      <c r="B9">
        <v>8</v>
      </c>
      <c r="C9" t="s">
        <v>15</v>
      </c>
      <c r="D9">
        <v>39.17</v>
      </c>
      <c r="E9" s="24">
        <f t="shared" si="2"/>
        <v>421.62588</v>
      </c>
      <c r="F9">
        <v>0</v>
      </c>
      <c r="G9" s="24">
        <f t="shared" si="0"/>
        <v>0</v>
      </c>
      <c r="H9">
        <f t="shared" si="5"/>
        <v>39.17</v>
      </c>
      <c r="I9" s="24">
        <f t="shared" si="1"/>
        <v>421.62588</v>
      </c>
      <c r="K9" s="32" t="s">
        <v>33</v>
      </c>
      <c r="L9">
        <v>5</v>
      </c>
      <c r="M9">
        <v>39.19</v>
      </c>
      <c r="N9">
        <v>0</v>
      </c>
      <c r="O9">
        <f t="shared" si="4"/>
        <v>39.19</v>
      </c>
      <c r="P9" s="24">
        <f t="shared" si="3"/>
        <v>421.84115999999995</v>
      </c>
    </row>
    <row r="10" spans="1:16" ht="16.5" x14ac:dyDescent="0.25">
      <c r="A10" s="14"/>
      <c r="K10" s="27" t="s">
        <v>34</v>
      </c>
      <c r="L10">
        <v>5</v>
      </c>
      <c r="M10">
        <v>36.29</v>
      </c>
      <c r="N10">
        <v>2.75</v>
      </c>
      <c r="O10">
        <f t="shared" si="4"/>
        <v>39.04</v>
      </c>
      <c r="P10" s="24">
        <f>O10*10.764</f>
        <v>420.22655999999995</v>
      </c>
    </row>
    <row r="11" spans="1:16" ht="17.25" customHeight="1" x14ac:dyDescent="0.25">
      <c r="A11" s="62" t="s">
        <v>38</v>
      </c>
      <c r="B11" s="63"/>
      <c r="C11" s="64"/>
      <c r="K11" s="27" t="s">
        <v>35</v>
      </c>
      <c r="L11">
        <v>5</v>
      </c>
      <c r="M11">
        <v>35.57</v>
      </c>
      <c r="N11">
        <v>0</v>
      </c>
      <c r="O11">
        <f t="shared" si="4"/>
        <v>35.57</v>
      </c>
      <c r="P11" s="24">
        <f t="shared" ref="P11:P14" si="6">O11*10.764</f>
        <v>382.87547999999998</v>
      </c>
    </row>
    <row r="12" spans="1:16" ht="16.5" x14ac:dyDescent="0.25">
      <c r="A12" s="14" t="s">
        <v>40</v>
      </c>
      <c r="B12">
        <v>1</v>
      </c>
      <c r="C12" t="s">
        <v>13</v>
      </c>
      <c r="D12">
        <v>49.88</v>
      </c>
      <c r="E12" s="24">
        <f t="shared" ref="E12:E19" si="7">D12*10.764</f>
        <v>536.90832</v>
      </c>
      <c r="F12">
        <v>2.19</v>
      </c>
      <c r="G12" s="24">
        <f t="shared" ref="G12:G19" si="8">F12*10.764</f>
        <v>23.573159999999998</v>
      </c>
      <c r="H12">
        <f>D12+F12</f>
        <v>52.07</v>
      </c>
      <c r="I12" s="24">
        <f t="shared" ref="I12:I19" si="9">H12*10.764</f>
        <v>560.48147999999992</v>
      </c>
      <c r="K12" s="27" t="s">
        <v>36</v>
      </c>
      <c r="L12">
        <v>6</v>
      </c>
      <c r="M12">
        <v>49.83</v>
      </c>
      <c r="N12">
        <v>2.19</v>
      </c>
      <c r="O12">
        <f t="shared" si="4"/>
        <v>52.019999999999996</v>
      </c>
      <c r="P12" s="24">
        <f t="shared" si="6"/>
        <v>559.94327999999996</v>
      </c>
    </row>
    <row r="13" spans="1:16" ht="16.5" x14ac:dyDescent="0.25">
      <c r="A13" s="14"/>
      <c r="B13">
        <v>2</v>
      </c>
      <c r="C13" t="s">
        <v>15</v>
      </c>
      <c r="D13">
        <v>39.369999999999997</v>
      </c>
      <c r="E13" s="24">
        <f t="shared" si="7"/>
        <v>423.77867999999995</v>
      </c>
      <c r="F13">
        <v>0</v>
      </c>
      <c r="G13" s="24">
        <f t="shared" si="8"/>
        <v>0</v>
      </c>
      <c r="H13">
        <f t="shared" ref="H13:H15" si="10">D13+F13</f>
        <v>39.369999999999997</v>
      </c>
      <c r="I13" s="24">
        <f t="shared" si="9"/>
        <v>423.77867999999995</v>
      </c>
      <c r="K13" s="27" t="s">
        <v>36</v>
      </c>
      <c r="L13">
        <v>7</v>
      </c>
      <c r="M13">
        <v>39.17</v>
      </c>
      <c r="N13">
        <v>0</v>
      </c>
      <c r="O13">
        <f t="shared" si="4"/>
        <v>39.17</v>
      </c>
      <c r="P13" s="24">
        <f t="shared" si="6"/>
        <v>421.62588</v>
      </c>
    </row>
    <row r="14" spans="1:16" ht="16.5" x14ac:dyDescent="0.25">
      <c r="B14">
        <v>3</v>
      </c>
      <c r="C14" t="s">
        <v>15</v>
      </c>
      <c r="D14">
        <v>25.53</v>
      </c>
      <c r="E14" s="24">
        <f t="shared" si="7"/>
        <v>274.80491999999998</v>
      </c>
      <c r="F14">
        <v>0</v>
      </c>
      <c r="G14" s="24">
        <f t="shared" si="8"/>
        <v>0</v>
      </c>
      <c r="H14">
        <f t="shared" si="10"/>
        <v>25.53</v>
      </c>
      <c r="I14" s="24">
        <f t="shared" si="9"/>
        <v>274.80491999999998</v>
      </c>
      <c r="K14" s="28" t="s">
        <v>36</v>
      </c>
      <c r="L14">
        <v>8</v>
      </c>
      <c r="M14">
        <v>39.17</v>
      </c>
      <c r="N14">
        <v>0</v>
      </c>
      <c r="O14">
        <f t="shared" si="4"/>
        <v>39.17</v>
      </c>
      <c r="P14" s="24">
        <f t="shared" si="6"/>
        <v>421.62588</v>
      </c>
    </row>
    <row r="15" spans="1:16" x14ac:dyDescent="0.25">
      <c r="B15">
        <v>4</v>
      </c>
      <c r="C15" t="s">
        <v>15</v>
      </c>
      <c r="D15">
        <v>25.57</v>
      </c>
      <c r="E15" s="24">
        <f t="shared" si="7"/>
        <v>275.23548</v>
      </c>
      <c r="F15">
        <v>0</v>
      </c>
      <c r="G15" s="24">
        <f t="shared" si="8"/>
        <v>0</v>
      </c>
      <c r="H15">
        <f t="shared" si="10"/>
        <v>25.57</v>
      </c>
      <c r="I15" s="24">
        <f t="shared" si="9"/>
        <v>275.23548</v>
      </c>
    </row>
    <row r="16" spans="1:16" x14ac:dyDescent="0.25">
      <c r="B16">
        <v>5</v>
      </c>
      <c r="C16" t="s">
        <v>15</v>
      </c>
      <c r="D16">
        <v>39.19</v>
      </c>
      <c r="E16" s="24">
        <f t="shared" si="7"/>
        <v>421.84115999999995</v>
      </c>
      <c r="F16">
        <v>0</v>
      </c>
      <c r="G16" s="24">
        <f t="shared" si="8"/>
        <v>0</v>
      </c>
      <c r="H16">
        <f t="shared" ref="H16" si="11">D16+F16</f>
        <v>39.19</v>
      </c>
      <c r="I16" s="24">
        <f t="shared" si="9"/>
        <v>421.84115999999995</v>
      </c>
      <c r="N16">
        <f>M5*10.764</f>
        <v>390.94847999999996</v>
      </c>
    </row>
    <row r="17" spans="1:15" x14ac:dyDescent="0.25">
      <c r="B17">
        <v>6</v>
      </c>
      <c r="C17" t="s">
        <v>13</v>
      </c>
      <c r="D17">
        <v>49.83</v>
      </c>
      <c r="E17" s="24">
        <f t="shared" si="7"/>
        <v>536.37011999999993</v>
      </c>
      <c r="F17">
        <v>2.19</v>
      </c>
      <c r="G17" s="24">
        <f t="shared" si="8"/>
        <v>23.573159999999998</v>
      </c>
      <c r="H17">
        <f t="shared" ref="H17:H19" si="12">D17+F17</f>
        <v>52.019999999999996</v>
      </c>
      <c r="I17" s="24">
        <f t="shared" si="9"/>
        <v>559.94327999999996</v>
      </c>
    </row>
    <row r="18" spans="1:15" x14ac:dyDescent="0.25">
      <c r="B18">
        <v>7</v>
      </c>
      <c r="C18" t="s">
        <v>15</v>
      </c>
      <c r="D18">
        <v>39.17</v>
      </c>
      <c r="E18" s="24">
        <f t="shared" si="7"/>
        <v>421.62588</v>
      </c>
      <c r="F18">
        <v>0</v>
      </c>
      <c r="G18" s="24">
        <f t="shared" si="8"/>
        <v>0</v>
      </c>
      <c r="H18">
        <f t="shared" si="12"/>
        <v>39.17</v>
      </c>
      <c r="I18" s="24">
        <f t="shared" si="9"/>
        <v>421.62588</v>
      </c>
    </row>
    <row r="19" spans="1:15" x14ac:dyDescent="0.25">
      <c r="B19">
        <v>8</v>
      </c>
      <c r="C19" t="s">
        <v>15</v>
      </c>
      <c r="D19">
        <v>39.17</v>
      </c>
      <c r="E19" s="24">
        <f t="shared" si="7"/>
        <v>421.62588</v>
      </c>
      <c r="F19">
        <v>0</v>
      </c>
      <c r="G19" s="24">
        <f t="shared" si="8"/>
        <v>0</v>
      </c>
      <c r="H19">
        <f t="shared" si="12"/>
        <v>39.17</v>
      </c>
      <c r="I19" s="24">
        <f t="shared" si="9"/>
        <v>421.62588</v>
      </c>
    </row>
    <row r="21" spans="1:15" ht="15.75" thickBot="1" x14ac:dyDescent="0.3">
      <c r="A21" s="29" t="s">
        <v>45</v>
      </c>
    </row>
    <row r="22" spans="1:15" ht="17.25" thickBot="1" x14ac:dyDescent="0.3">
      <c r="A22" s="14" t="s">
        <v>40</v>
      </c>
      <c r="B22">
        <v>1</v>
      </c>
      <c r="C22" t="s">
        <v>13</v>
      </c>
      <c r="D22">
        <v>49.88</v>
      </c>
      <c r="E22" s="24">
        <f t="shared" ref="E22:E29" si="13">D22*10.764</f>
        <v>536.90832</v>
      </c>
      <c r="F22">
        <v>2.19</v>
      </c>
      <c r="G22" s="24">
        <f t="shared" ref="G22:G29" si="14">F22*10.764</f>
        <v>23.573159999999998</v>
      </c>
      <c r="H22">
        <f>D22+F22</f>
        <v>52.07</v>
      </c>
      <c r="I22" s="24">
        <f t="shared" ref="I22:I29" si="15">H22*10.764</f>
        <v>560.48147999999992</v>
      </c>
      <c r="K22" s="22">
        <v>1</v>
      </c>
      <c r="L22" s="22" t="s">
        <v>22</v>
      </c>
      <c r="M22" s="22">
        <v>39.17</v>
      </c>
      <c r="N22" s="24">
        <f>M22*10.764</f>
        <v>421.62588</v>
      </c>
      <c r="O22" s="22">
        <v>64</v>
      </c>
    </row>
    <row r="23" spans="1:15" ht="17.25" thickBot="1" x14ac:dyDescent="0.3">
      <c r="A23" s="14"/>
      <c r="B23">
        <v>2</v>
      </c>
      <c r="C23" t="s">
        <v>15</v>
      </c>
      <c r="D23">
        <v>35.619999999999997</v>
      </c>
      <c r="E23" s="24">
        <f t="shared" si="13"/>
        <v>383.41367999999994</v>
      </c>
      <c r="F23">
        <v>0</v>
      </c>
      <c r="G23" s="24">
        <f t="shared" si="14"/>
        <v>0</v>
      </c>
      <c r="H23">
        <f t="shared" ref="H23:H26" si="16">D23+F23</f>
        <v>35.619999999999997</v>
      </c>
      <c r="I23" s="24">
        <f t="shared" si="15"/>
        <v>383.41367999999994</v>
      </c>
      <c r="K23" s="23">
        <v>2</v>
      </c>
      <c r="L23" s="23" t="s">
        <v>23</v>
      </c>
      <c r="M23" s="23">
        <v>49.88</v>
      </c>
      <c r="N23" s="24">
        <f t="shared" ref="N23:N32" si="17">M23*10.764</f>
        <v>536.90832</v>
      </c>
      <c r="O23" s="23">
        <v>32</v>
      </c>
    </row>
    <row r="24" spans="1:15" ht="17.25" thickBot="1" x14ac:dyDescent="0.3">
      <c r="B24">
        <v>3</v>
      </c>
      <c r="C24" t="s">
        <v>15</v>
      </c>
      <c r="D24">
        <v>25.53</v>
      </c>
      <c r="E24" s="24">
        <f t="shared" si="13"/>
        <v>274.80491999999998</v>
      </c>
      <c r="F24">
        <v>0</v>
      </c>
      <c r="G24" s="24">
        <f t="shared" si="14"/>
        <v>0</v>
      </c>
      <c r="H24">
        <f t="shared" si="16"/>
        <v>25.53</v>
      </c>
      <c r="I24" s="24">
        <f t="shared" si="15"/>
        <v>274.80491999999998</v>
      </c>
      <c r="K24" s="22">
        <v>3</v>
      </c>
      <c r="L24" s="22" t="s">
        <v>22</v>
      </c>
      <c r="M24" s="22">
        <v>36.32</v>
      </c>
      <c r="N24" s="24">
        <f t="shared" si="17"/>
        <v>390.94847999999996</v>
      </c>
      <c r="O24" s="22">
        <v>1</v>
      </c>
    </row>
    <row r="25" spans="1:15" ht="17.25" thickBot="1" x14ac:dyDescent="0.3">
      <c r="B25">
        <v>4</v>
      </c>
      <c r="C25" t="s">
        <v>15</v>
      </c>
      <c r="D25">
        <v>25.57</v>
      </c>
      <c r="E25" s="24">
        <f t="shared" si="13"/>
        <v>275.23548</v>
      </c>
      <c r="F25">
        <v>0</v>
      </c>
      <c r="G25" s="24">
        <f t="shared" si="14"/>
        <v>0</v>
      </c>
      <c r="H25">
        <f t="shared" si="16"/>
        <v>25.57</v>
      </c>
      <c r="I25" s="24">
        <f t="shared" si="15"/>
        <v>275.23548</v>
      </c>
      <c r="K25" s="23">
        <v>4</v>
      </c>
      <c r="L25" s="23" t="s">
        <v>22</v>
      </c>
      <c r="M25" s="23">
        <v>35.619999999999997</v>
      </c>
      <c r="N25" s="24">
        <f t="shared" si="17"/>
        <v>383.41367999999994</v>
      </c>
      <c r="O25" s="23">
        <v>14</v>
      </c>
    </row>
    <row r="26" spans="1:15" ht="17.25" thickBot="1" x14ac:dyDescent="0.3">
      <c r="B26">
        <v>5</v>
      </c>
      <c r="C26" t="s">
        <v>15</v>
      </c>
      <c r="D26">
        <v>35.57</v>
      </c>
      <c r="E26" s="24">
        <f t="shared" si="13"/>
        <v>382.87547999999998</v>
      </c>
      <c r="F26">
        <v>0</v>
      </c>
      <c r="G26" s="24">
        <f t="shared" si="14"/>
        <v>0</v>
      </c>
      <c r="H26">
        <f t="shared" si="16"/>
        <v>35.57</v>
      </c>
      <c r="I26" s="24">
        <f t="shared" si="15"/>
        <v>382.87547999999998</v>
      </c>
      <c r="K26" s="22">
        <v>5</v>
      </c>
      <c r="L26" s="22" t="s">
        <v>24</v>
      </c>
      <c r="M26" s="22">
        <v>25.53</v>
      </c>
      <c r="N26" s="24">
        <f t="shared" si="17"/>
        <v>274.80491999999998</v>
      </c>
      <c r="O26" s="22">
        <v>27</v>
      </c>
    </row>
    <row r="27" spans="1:15" ht="17.25" thickBot="1" x14ac:dyDescent="0.3">
      <c r="B27">
        <v>6</v>
      </c>
      <c r="C27" t="s">
        <v>13</v>
      </c>
      <c r="D27">
        <v>49.83</v>
      </c>
      <c r="E27" s="24">
        <f t="shared" si="13"/>
        <v>536.37011999999993</v>
      </c>
      <c r="F27">
        <v>2.19</v>
      </c>
      <c r="G27" s="24">
        <f t="shared" si="14"/>
        <v>23.573159999999998</v>
      </c>
      <c r="H27">
        <f t="shared" ref="H27:H29" si="18">D27+F27</f>
        <v>52.019999999999996</v>
      </c>
      <c r="I27" s="24">
        <f t="shared" si="15"/>
        <v>559.94327999999996</v>
      </c>
      <c r="K27" s="23">
        <v>6</v>
      </c>
      <c r="L27" s="23" t="s">
        <v>22</v>
      </c>
      <c r="M27" s="23">
        <v>39.19</v>
      </c>
      <c r="N27" s="24">
        <f t="shared" si="17"/>
        <v>421.84115999999995</v>
      </c>
      <c r="O27" s="23">
        <v>15</v>
      </c>
    </row>
    <row r="28" spans="1:15" ht="17.25" thickBot="1" x14ac:dyDescent="0.3">
      <c r="B28">
        <v>7</v>
      </c>
      <c r="C28" t="s">
        <v>15</v>
      </c>
      <c r="D28">
        <v>39.17</v>
      </c>
      <c r="E28" s="24">
        <f t="shared" si="13"/>
        <v>421.62588</v>
      </c>
      <c r="F28">
        <v>0</v>
      </c>
      <c r="G28" s="24">
        <f t="shared" si="14"/>
        <v>0</v>
      </c>
      <c r="H28">
        <f t="shared" si="18"/>
        <v>39.17</v>
      </c>
      <c r="I28" s="24">
        <f t="shared" si="15"/>
        <v>421.62588</v>
      </c>
      <c r="K28" s="22">
        <v>7</v>
      </c>
      <c r="L28" s="22" t="s">
        <v>22</v>
      </c>
      <c r="M28" s="22">
        <v>36.29</v>
      </c>
      <c r="N28" s="24">
        <f t="shared" si="17"/>
        <v>390.62555999999995</v>
      </c>
      <c r="O28" s="22">
        <v>1</v>
      </c>
    </row>
    <row r="29" spans="1:15" ht="17.25" thickBot="1" x14ac:dyDescent="0.3">
      <c r="B29">
        <v>8</v>
      </c>
      <c r="C29" t="s">
        <v>15</v>
      </c>
      <c r="D29">
        <v>39.17</v>
      </c>
      <c r="E29" s="24">
        <f t="shared" si="13"/>
        <v>421.62588</v>
      </c>
      <c r="F29">
        <v>0</v>
      </c>
      <c r="G29" s="24">
        <f t="shared" si="14"/>
        <v>0</v>
      </c>
      <c r="H29">
        <f t="shared" si="18"/>
        <v>39.17</v>
      </c>
      <c r="I29" s="24">
        <f t="shared" si="15"/>
        <v>421.62588</v>
      </c>
      <c r="K29" s="23">
        <v>8</v>
      </c>
      <c r="L29" s="23" t="s">
        <v>23</v>
      </c>
      <c r="M29" s="23">
        <v>49.83</v>
      </c>
      <c r="N29" s="24">
        <f t="shared" si="17"/>
        <v>536.37011999999993</v>
      </c>
      <c r="O29" s="23">
        <v>32</v>
      </c>
    </row>
    <row r="30" spans="1:15" ht="17.25" thickBot="1" x14ac:dyDescent="0.3">
      <c r="K30" s="22">
        <v>9</v>
      </c>
      <c r="L30" s="22" t="s">
        <v>22</v>
      </c>
      <c r="M30" s="22">
        <v>39.369999999999997</v>
      </c>
      <c r="N30" s="24">
        <f t="shared" si="17"/>
        <v>423.77867999999995</v>
      </c>
      <c r="O30" s="22">
        <v>12</v>
      </c>
    </row>
    <row r="31" spans="1:15" ht="17.25" thickBot="1" x14ac:dyDescent="0.3">
      <c r="A31" s="29" t="s">
        <v>34</v>
      </c>
      <c r="K31" s="23">
        <v>10</v>
      </c>
      <c r="L31" s="23" t="s">
        <v>24</v>
      </c>
      <c r="M31" s="23">
        <v>25.57</v>
      </c>
      <c r="N31" s="24">
        <f t="shared" si="17"/>
        <v>275.23548</v>
      </c>
      <c r="O31" s="23">
        <v>28</v>
      </c>
    </row>
    <row r="32" spans="1:15" ht="17.25" thickBot="1" x14ac:dyDescent="0.3">
      <c r="A32" s="30" t="s">
        <v>40</v>
      </c>
      <c r="B32" s="31">
        <v>1</v>
      </c>
      <c r="C32" s="31" t="s">
        <v>13</v>
      </c>
      <c r="D32">
        <v>49.88</v>
      </c>
      <c r="E32" s="24">
        <f t="shared" ref="E32:E39" si="19">D32*10.764</f>
        <v>536.90832</v>
      </c>
      <c r="F32">
        <v>2.19</v>
      </c>
      <c r="G32" s="24">
        <f t="shared" ref="G32:G39" si="20">F32*10.764</f>
        <v>23.573159999999998</v>
      </c>
      <c r="H32">
        <f>D32+F32</f>
        <v>52.07</v>
      </c>
      <c r="I32" s="24">
        <f t="shared" ref="I32:I39" si="21">H32*10.764</f>
        <v>560.48147999999992</v>
      </c>
      <c r="K32" s="22">
        <v>11</v>
      </c>
      <c r="L32" s="22" t="s">
        <v>22</v>
      </c>
      <c r="M32" s="22">
        <v>35.57</v>
      </c>
      <c r="N32" s="24">
        <f t="shared" si="17"/>
        <v>382.87547999999998</v>
      </c>
      <c r="O32" s="22">
        <v>16</v>
      </c>
    </row>
    <row r="33" spans="1:15" ht="17.25" thickBot="1" x14ac:dyDescent="0.3">
      <c r="A33" s="30"/>
      <c r="B33" s="31">
        <v>2</v>
      </c>
      <c r="C33" s="31" t="s">
        <v>15</v>
      </c>
      <c r="D33">
        <v>36.32</v>
      </c>
      <c r="E33" s="24">
        <f t="shared" si="19"/>
        <v>390.94847999999996</v>
      </c>
      <c r="F33">
        <v>2.86</v>
      </c>
      <c r="G33" s="24">
        <f t="shared" si="20"/>
        <v>30.785039999999995</v>
      </c>
      <c r="H33">
        <f t="shared" ref="H33:H36" si="22">D33+F33</f>
        <v>39.18</v>
      </c>
      <c r="I33" s="24">
        <f t="shared" si="21"/>
        <v>421.73352</v>
      </c>
      <c r="K33" s="23"/>
      <c r="L33" s="23"/>
      <c r="M33" s="23"/>
      <c r="N33" s="23"/>
      <c r="O33" s="25">
        <f>SUM(O22:O32)</f>
        <v>242</v>
      </c>
    </row>
    <row r="34" spans="1:15" x14ac:dyDescent="0.25">
      <c r="A34" s="31"/>
      <c r="B34" s="31">
        <v>3</v>
      </c>
      <c r="C34" s="31" t="s">
        <v>15</v>
      </c>
      <c r="D34">
        <v>25.53</v>
      </c>
      <c r="E34" s="24">
        <f t="shared" si="19"/>
        <v>274.80491999999998</v>
      </c>
      <c r="F34">
        <v>0</v>
      </c>
      <c r="G34" s="24">
        <f t="shared" si="20"/>
        <v>0</v>
      </c>
      <c r="H34">
        <f t="shared" si="22"/>
        <v>25.53</v>
      </c>
      <c r="I34" s="24">
        <f t="shared" si="21"/>
        <v>274.80491999999998</v>
      </c>
    </row>
    <row r="35" spans="1:15" x14ac:dyDescent="0.25">
      <c r="A35" s="31"/>
      <c r="B35" s="31">
        <v>4</v>
      </c>
      <c r="C35" s="31" t="s">
        <v>15</v>
      </c>
      <c r="D35">
        <v>25.57</v>
      </c>
      <c r="E35" s="24">
        <f t="shared" si="19"/>
        <v>275.23548</v>
      </c>
      <c r="F35">
        <v>0</v>
      </c>
      <c r="G35" s="24">
        <f t="shared" si="20"/>
        <v>0</v>
      </c>
      <c r="H35">
        <f t="shared" si="22"/>
        <v>25.57</v>
      </c>
      <c r="I35" s="24">
        <f t="shared" si="21"/>
        <v>275.23548</v>
      </c>
    </row>
    <row r="36" spans="1:15" x14ac:dyDescent="0.25">
      <c r="A36" s="31"/>
      <c r="B36" s="31">
        <v>5</v>
      </c>
      <c r="C36" s="31" t="s">
        <v>15</v>
      </c>
      <c r="D36">
        <v>36.29</v>
      </c>
      <c r="E36" s="24">
        <f t="shared" si="19"/>
        <v>390.62555999999995</v>
      </c>
      <c r="F36">
        <v>2.75</v>
      </c>
      <c r="G36" s="24">
        <f t="shared" si="20"/>
        <v>29.600999999999999</v>
      </c>
      <c r="H36">
        <f t="shared" si="22"/>
        <v>39.04</v>
      </c>
      <c r="I36" s="24">
        <f t="shared" si="21"/>
        <v>420.22655999999995</v>
      </c>
    </row>
    <row r="37" spans="1:15" x14ac:dyDescent="0.25">
      <c r="A37" s="31"/>
      <c r="B37" s="31">
        <v>6</v>
      </c>
      <c r="C37" s="31" t="s">
        <v>13</v>
      </c>
      <c r="D37">
        <v>49.83</v>
      </c>
      <c r="E37" s="24">
        <f t="shared" si="19"/>
        <v>536.37011999999993</v>
      </c>
      <c r="F37">
        <v>2.19</v>
      </c>
      <c r="G37" s="24">
        <f t="shared" si="20"/>
        <v>23.573159999999998</v>
      </c>
      <c r="H37">
        <f t="shared" ref="H37:H39" si="23">D37+F37</f>
        <v>52.019999999999996</v>
      </c>
      <c r="I37" s="24">
        <f t="shared" si="21"/>
        <v>559.94327999999996</v>
      </c>
    </row>
    <row r="38" spans="1:15" x14ac:dyDescent="0.25">
      <c r="A38" s="31"/>
      <c r="B38" s="31">
        <v>7</v>
      </c>
      <c r="C38" s="31" t="s">
        <v>15</v>
      </c>
      <c r="D38">
        <v>39.17</v>
      </c>
      <c r="E38" s="24">
        <f t="shared" si="19"/>
        <v>421.62588</v>
      </c>
      <c r="F38">
        <v>0</v>
      </c>
      <c r="G38" s="24">
        <f t="shared" si="20"/>
        <v>0</v>
      </c>
      <c r="H38">
        <f t="shared" si="23"/>
        <v>39.17</v>
      </c>
      <c r="I38" s="24">
        <f t="shared" si="21"/>
        <v>421.62588</v>
      </c>
    </row>
    <row r="39" spans="1:15" x14ac:dyDescent="0.25">
      <c r="A39" s="31"/>
      <c r="B39" s="31">
        <v>8</v>
      </c>
      <c r="C39" s="31" t="s">
        <v>15</v>
      </c>
      <c r="D39">
        <v>39.17</v>
      </c>
      <c r="E39" s="24">
        <f t="shared" si="19"/>
        <v>421.62588</v>
      </c>
      <c r="F39">
        <v>0</v>
      </c>
      <c r="G39" s="24">
        <f t="shared" si="20"/>
        <v>0</v>
      </c>
      <c r="H39">
        <f t="shared" si="23"/>
        <v>39.17</v>
      </c>
      <c r="I39" s="24">
        <f t="shared" si="21"/>
        <v>421.62588</v>
      </c>
    </row>
    <row r="41" spans="1:15" x14ac:dyDescent="0.25">
      <c r="A41" s="29" t="s">
        <v>42</v>
      </c>
    </row>
    <row r="42" spans="1:15" ht="16.5" x14ac:dyDescent="0.25">
      <c r="A42" s="30" t="s">
        <v>44</v>
      </c>
      <c r="B42" s="31">
        <v>1</v>
      </c>
      <c r="C42" s="31" t="s">
        <v>13</v>
      </c>
      <c r="D42">
        <v>49.88</v>
      </c>
      <c r="E42" s="24">
        <f t="shared" ref="E42:E49" si="24">D42*10.764</f>
        <v>536.90832</v>
      </c>
      <c r="F42">
        <v>2.19</v>
      </c>
      <c r="G42" s="24">
        <f t="shared" ref="G42:G49" si="25">F42*10.764</f>
        <v>23.573159999999998</v>
      </c>
      <c r="H42">
        <f>D42+F42</f>
        <v>52.07</v>
      </c>
      <c r="I42" s="24">
        <f t="shared" ref="I42:I49" si="26">H42*10.764</f>
        <v>560.48147999999992</v>
      </c>
    </row>
    <row r="43" spans="1:15" ht="16.5" x14ac:dyDescent="0.25">
      <c r="A43" s="30"/>
      <c r="B43" s="31">
        <v>2</v>
      </c>
      <c r="C43" s="31" t="s">
        <v>37</v>
      </c>
      <c r="D43">
        <v>0</v>
      </c>
      <c r="E43" s="24">
        <f t="shared" si="24"/>
        <v>0</v>
      </c>
      <c r="F43">
        <v>0</v>
      </c>
      <c r="G43" s="24">
        <f t="shared" si="25"/>
        <v>0</v>
      </c>
      <c r="H43">
        <v>0</v>
      </c>
      <c r="I43" s="24">
        <f t="shared" si="26"/>
        <v>0</v>
      </c>
    </row>
    <row r="44" spans="1:15" x14ac:dyDescent="0.25">
      <c r="A44" s="31"/>
      <c r="B44" s="31">
        <v>3</v>
      </c>
      <c r="C44" s="31" t="s">
        <v>37</v>
      </c>
      <c r="D44">
        <v>0</v>
      </c>
      <c r="E44" s="24">
        <f t="shared" si="24"/>
        <v>0</v>
      </c>
      <c r="F44">
        <v>0</v>
      </c>
      <c r="G44" s="24">
        <f t="shared" si="25"/>
        <v>0</v>
      </c>
      <c r="H44">
        <v>0</v>
      </c>
      <c r="I44" s="24">
        <f t="shared" si="26"/>
        <v>0</v>
      </c>
    </row>
    <row r="45" spans="1:15" x14ac:dyDescent="0.25">
      <c r="A45" s="31"/>
      <c r="B45" s="31">
        <v>4</v>
      </c>
      <c r="C45" s="31" t="s">
        <v>15</v>
      </c>
      <c r="D45">
        <v>25.57</v>
      </c>
      <c r="E45" s="24">
        <f t="shared" si="24"/>
        <v>275.23548</v>
      </c>
      <c r="F45">
        <v>0</v>
      </c>
      <c r="G45" s="24">
        <f t="shared" si="25"/>
        <v>0</v>
      </c>
      <c r="H45">
        <f t="shared" ref="H45:H46" si="27">D45+F45</f>
        <v>25.57</v>
      </c>
      <c r="I45" s="24">
        <f t="shared" si="26"/>
        <v>275.23548</v>
      </c>
    </row>
    <row r="46" spans="1:15" x14ac:dyDescent="0.25">
      <c r="A46" s="31"/>
      <c r="B46" s="31">
        <v>5</v>
      </c>
      <c r="C46" s="31" t="s">
        <v>15</v>
      </c>
      <c r="D46">
        <v>35.57</v>
      </c>
      <c r="E46" s="24">
        <f t="shared" si="24"/>
        <v>382.87547999999998</v>
      </c>
      <c r="F46">
        <v>0</v>
      </c>
      <c r="G46" s="24">
        <f t="shared" si="25"/>
        <v>0</v>
      </c>
      <c r="H46">
        <f t="shared" si="27"/>
        <v>35.57</v>
      </c>
      <c r="I46" s="24">
        <f t="shared" si="26"/>
        <v>382.87547999999998</v>
      </c>
    </row>
    <row r="47" spans="1:15" x14ac:dyDescent="0.25">
      <c r="A47" s="31"/>
      <c r="B47" s="31">
        <v>6</v>
      </c>
      <c r="C47" s="31" t="s">
        <v>13</v>
      </c>
      <c r="D47">
        <v>49.83</v>
      </c>
      <c r="E47" s="24">
        <f t="shared" si="24"/>
        <v>536.37011999999993</v>
      </c>
      <c r="F47">
        <v>2.19</v>
      </c>
      <c r="G47" s="24">
        <f t="shared" si="25"/>
        <v>23.573159999999998</v>
      </c>
      <c r="H47">
        <f t="shared" ref="H47:H49" si="28">D47+F47</f>
        <v>52.019999999999996</v>
      </c>
      <c r="I47" s="24">
        <f t="shared" si="26"/>
        <v>559.94327999999996</v>
      </c>
    </row>
    <row r="48" spans="1:15" x14ac:dyDescent="0.25">
      <c r="A48" s="31"/>
      <c r="B48" s="31">
        <v>7</v>
      </c>
      <c r="C48" s="31" t="s">
        <v>15</v>
      </c>
      <c r="D48">
        <v>39.17</v>
      </c>
      <c r="E48" s="24">
        <f t="shared" si="24"/>
        <v>421.62588</v>
      </c>
      <c r="F48">
        <v>0</v>
      </c>
      <c r="G48" s="24">
        <f t="shared" si="25"/>
        <v>0</v>
      </c>
      <c r="H48">
        <f t="shared" si="28"/>
        <v>39.17</v>
      </c>
      <c r="I48" s="24">
        <f t="shared" si="26"/>
        <v>421.62588</v>
      </c>
    </row>
    <row r="49" spans="1:9" x14ac:dyDescent="0.25">
      <c r="A49" s="31"/>
      <c r="B49" s="31">
        <v>8</v>
      </c>
      <c r="C49" s="31" t="s">
        <v>15</v>
      </c>
      <c r="D49">
        <v>39.17</v>
      </c>
      <c r="E49" s="24">
        <f t="shared" si="24"/>
        <v>421.62588</v>
      </c>
      <c r="F49">
        <v>0</v>
      </c>
      <c r="G49" s="24">
        <f t="shared" si="25"/>
        <v>0</v>
      </c>
      <c r="H49">
        <f t="shared" si="28"/>
        <v>39.17</v>
      </c>
      <c r="I49" s="24">
        <f t="shared" si="26"/>
        <v>421.62588</v>
      </c>
    </row>
    <row r="51" spans="1:9" x14ac:dyDescent="0.25">
      <c r="A51" s="29" t="s">
        <v>43</v>
      </c>
    </row>
    <row r="52" spans="1:9" ht="16.5" x14ac:dyDescent="0.25">
      <c r="A52" s="30" t="s">
        <v>39</v>
      </c>
      <c r="B52" s="31">
        <v>1</v>
      </c>
      <c r="C52" s="31" t="s">
        <v>13</v>
      </c>
      <c r="D52">
        <v>49.88</v>
      </c>
      <c r="E52" s="24">
        <f t="shared" ref="E52:E59" si="29">D52*10.764</f>
        <v>536.90832</v>
      </c>
      <c r="F52">
        <v>2.19</v>
      </c>
      <c r="G52" s="24">
        <f t="shared" ref="G52:G59" si="30">F52*10.764</f>
        <v>23.573159999999998</v>
      </c>
      <c r="H52">
        <f>D52+F52</f>
        <v>52.07</v>
      </c>
      <c r="I52" s="24">
        <f t="shared" ref="I52:I59" si="31">H52*10.764</f>
        <v>560.48147999999992</v>
      </c>
    </row>
    <row r="53" spans="1:9" ht="16.5" x14ac:dyDescent="0.25">
      <c r="A53" s="30"/>
      <c r="B53" s="31">
        <v>2</v>
      </c>
      <c r="C53" s="31" t="s">
        <v>37</v>
      </c>
      <c r="D53" s="33">
        <v>0</v>
      </c>
      <c r="E53" s="24">
        <f t="shared" si="29"/>
        <v>0</v>
      </c>
      <c r="F53" s="33">
        <v>0</v>
      </c>
      <c r="G53" s="24">
        <f t="shared" si="30"/>
        <v>0</v>
      </c>
      <c r="H53" s="33">
        <v>0</v>
      </c>
      <c r="I53" s="24">
        <f t="shared" si="31"/>
        <v>0</v>
      </c>
    </row>
    <row r="54" spans="1:9" x14ac:dyDescent="0.25">
      <c r="A54" s="31"/>
      <c r="B54" s="31">
        <v>3</v>
      </c>
      <c r="C54" s="31" t="s">
        <v>37</v>
      </c>
      <c r="D54" s="33">
        <v>0</v>
      </c>
      <c r="E54" s="24">
        <f t="shared" si="29"/>
        <v>0</v>
      </c>
      <c r="F54" s="33">
        <v>0</v>
      </c>
      <c r="G54" s="24">
        <f t="shared" si="30"/>
        <v>0</v>
      </c>
      <c r="H54" s="33">
        <v>0</v>
      </c>
      <c r="I54" s="24">
        <f t="shared" si="31"/>
        <v>0</v>
      </c>
    </row>
    <row r="55" spans="1:9" x14ac:dyDescent="0.25">
      <c r="A55" s="31"/>
      <c r="B55" s="31">
        <v>4</v>
      </c>
      <c r="C55" s="31" t="s">
        <v>37</v>
      </c>
      <c r="D55" s="33">
        <v>0</v>
      </c>
      <c r="E55" s="24">
        <f t="shared" si="29"/>
        <v>0</v>
      </c>
      <c r="F55" s="33">
        <v>0</v>
      </c>
      <c r="G55" s="24">
        <f t="shared" si="30"/>
        <v>0</v>
      </c>
      <c r="H55" s="33">
        <v>0</v>
      </c>
      <c r="I55" s="24">
        <f t="shared" si="31"/>
        <v>0</v>
      </c>
    </row>
    <row r="56" spans="1:9" x14ac:dyDescent="0.25">
      <c r="A56" s="31"/>
      <c r="B56" s="31">
        <v>5</v>
      </c>
      <c r="C56" s="31" t="s">
        <v>15</v>
      </c>
      <c r="D56" s="31">
        <v>35.57</v>
      </c>
      <c r="E56" s="24">
        <f t="shared" si="29"/>
        <v>382.87547999999998</v>
      </c>
      <c r="F56">
        <v>0</v>
      </c>
      <c r="G56" s="24">
        <f t="shared" si="30"/>
        <v>0</v>
      </c>
      <c r="H56">
        <f t="shared" ref="H56" si="32">D56+F56</f>
        <v>35.57</v>
      </c>
      <c r="I56" s="24">
        <f t="shared" si="31"/>
        <v>382.87547999999998</v>
      </c>
    </row>
    <row r="57" spans="1:9" x14ac:dyDescent="0.25">
      <c r="A57" s="31"/>
      <c r="B57" s="31">
        <v>6</v>
      </c>
      <c r="C57" s="31" t="s">
        <v>13</v>
      </c>
      <c r="D57">
        <v>49.83</v>
      </c>
      <c r="E57" s="24">
        <f t="shared" si="29"/>
        <v>536.37011999999993</v>
      </c>
      <c r="F57">
        <v>2.19</v>
      </c>
      <c r="G57" s="24">
        <f t="shared" si="30"/>
        <v>23.573159999999998</v>
      </c>
      <c r="H57">
        <f t="shared" ref="H57:H59" si="33">D57+F57</f>
        <v>52.019999999999996</v>
      </c>
      <c r="I57" s="24">
        <f t="shared" si="31"/>
        <v>559.94327999999996</v>
      </c>
    </row>
    <row r="58" spans="1:9" x14ac:dyDescent="0.25">
      <c r="A58" s="31"/>
      <c r="B58" s="31">
        <v>7</v>
      </c>
      <c r="C58" s="31" t="s">
        <v>15</v>
      </c>
      <c r="D58">
        <v>39.17</v>
      </c>
      <c r="E58" s="24">
        <f t="shared" si="29"/>
        <v>421.62588</v>
      </c>
      <c r="F58">
        <v>0</v>
      </c>
      <c r="G58" s="24">
        <f t="shared" si="30"/>
        <v>0</v>
      </c>
      <c r="H58">
        <f t="shared" si="33"/>
        <v>39.17</v>
      </c>
      <c r="I58" s="24">
        <f t="shared" si="31"/>
        <v>421.62588</v>
      </c>
    </row>
    <row r="59" spans="1:9" x14ac:dyDescent="0.25">
      <c r="A59" s="31"/>
      <c r="B59" s="31">
        <v>8</v>
      </c>
      <c r="C59" s="31" t="s">
        <v>15</v>
      </c>
      <c r="D59">
        <v>39.17</v>
      </c>
      <c r="E59" s="24">
        <f t="shared" si="29"/>
        <v>421.62588</v>
      </c>
      <c r="F59">
        <v>0</v>
      </c>
      <c r="G59" s="24">
        <f t="shared" si="30"/>
        <v>0</v>
      </c>
      <c r="H59">
        <f t="shared" si="33"/>
        <v>39.17</v>
      </c>
      <c r="I59" s="24">
        <f t="shared" si="31"/>
        <v>421.62588</v>
      </c>
    </row>
    <row r="61" spans="1:9" x14ac:dyDescent="0.25">
      <c r="A61" s="29" t="s">
        <v>46</v>
      </c>
    </row>
    <row r="62" spans="1:9" ht="16.5" x14ac:dyDescent="0.25">
      <c r="A62" s="30" t="s">
        <v>39</v>
      </c>
      <c r="B62" s="31">
        <v>1</v>
      </c>
      <c r="C62" s="31" t="s">
        <v>13</v>
      </c>
      <c r="D62">
        <v>49.88</v>
      </c>
      <c r="E62" s="24">
        <f t="shared" ref="E62:E69" si="34">D62*10.764</f>
        <v>536.90832</v>
      </c>
      <c r="F62">
        <v>2.19</v>
      </c>
      <c r="G62" s="24">
        <f t="shared" ref="G62:G69" si="35">F62*10.764</f>
        <v>23.573159999999998</v>
      </c>
      <c r="H62">
        <f>D62+F62</f>
        <v>52.07</v>
      </c>
      <c r="I62" s="24">
        <f t="shared" ref="I62:I69" si="36">H62*10.764</f>
        <v>560.48147999999992</v>
      </c>
    </row>
    <row r="63" spans="1:9" ht="16.5" x14ac:dyDescent="0.25">
      <c r="A63" s="30"/>
      <c r="B63" s="31">
        <v>2</v>
      </c>
      <c r="C63" s="31" t="s">
        <v>47</v>
      </c>
      <c r="D63" s="33">
        <v>0</v>
      </c>
      <c r="E63" s="24">
        <f t="shared" si="34"/>
        <v>0</v>
      </c>
      <c r="F63" s="33">
        <v>0</v>
      </c>
      <c r="G63" s="24">
        <f t="shared" si="35"/>
        <v>0</v>
      </c>
      <c r="H63" s="33">
        <v>0</v>
      </c>
      <c r="I63" s="24">
        <f t="shared" si="36"/>
        <v>0</v>
      </c>
    </row>
    <row r="64" spans="1:9" x14ac:dyDescent="0.25">
      <c r="A64" s="31"/>
      <c r="B64" s="31">
        <v>3</v>
      </c>
      <c r="C64" s="31" t="s">
        <v>47</v>
      </c>
      <c r="D64" s="33">
        <v>0</v>
      </c>
      <c r="E64" s="24">
        <f t="shared" si="34"/>
        <v>0</v>
      </c>
      <c r="F64" s="33">
        <v>0</v>
      </c>
      <c r="G64" s="24">
        <f t="shared" si="35"/>
        <v>0</v>
      </c>
      <c r="H64" s="33">
        <v>0</v>
      </c>
      <c r="I64" s="24">
        <f t="shared" si="36"/>
        <v>0</v>
      </c>
    </row>
    <row r="65" spans="1:9" x14ac:dyDescent="0.25">
      <c r="A65" s="31"/>
      <c r="B65" s="31">
        <v>4</v>
      </c>
      <c r="C65" s="31" t="s">
        <v>47</v>
      </c>
      <c r="D65" s="33">
        <v>0</v>
      </c>
      <c r="E65" s="24">
        <f t="shared" si="34"/>
        <v>0</v>
      </c>
      <c r="F65" s="33">
        <v>0</v>
      </c>
      <c r="G65" s="24">
        <f t="shared" si="35"/>
        <v>0</v>
      </c>
      <c r="H65" s="33">
        <v>0</v>
      </c>
      <c r="I65" s="24">
        <f t="shared" si="36"/>
        <v>0</v>
      </c>
    </row>
    <row r="66" spans="1:9" x14ac:dyDescent="0.25">
      <c r="A66" s="31"/>
      <c r="B66" s="31">
        <v>5</v>
      </c>
      <c r="C66" s="31" t="s">
        <v>15</v>
      </c>
      <c r="D66">
        <v>35.57</v>
      </c>
      <c r="E66" s="24">
        <f t="shared" si="34"/>
        <v>382.87547999999998</v>
      </c>
      <c r="F66">
        <v>0</v>
      </c>
      <c r="G66" s="24">
        <f t="shared" si="35"/>
        <v>0</v>
      </c>
      <c r="H66">
        <f t="shared" ref="H66" si="37">D66+F66</f>
        <v>35.57</v>
      </c>
      <c r="I66" s="24">
        <f t="shared" si="36"/>
        <v>382.87547999999998</v>
      </c>
    </row>
    <row r="67" spans="1:9" x14ac:dyDescent="0.25">
      <c r="A67" s="31"/>
      <c r="B67" s="31">
        <v>6</v>
      </c>
      <c r="C67" s="31" t="s">
        <v>13</v>
      </c>
      <c r="D67">
        <v>49.83</v>
      </c>
      <c r="E67" s="24">
        <f t="shared" si="34"/>
        <v>536.37011999999993</v>
      </c>
      <c r="F67">
        <v>2.19</v>
      </c>
      <c r="G67" s="24">
        <f t="shared" si="35"/>
        <v>23.573159999999998</v>
      </c>
      <c r="H67">
        <f t="shared" ref="H67:H69" si="38">D67+F67</f>
        <v>52.019999999999996</v>
      </c>
      <c r="I67" s="24">
        <f t="shared" si="36"/>
        <v>559.94327999999996</v>
      </c>
    </row>
    <row r="68" spans="1:9" x14ac:dyDescent="0.25">
      <c r="A68" s="31"/>
      <c r="B68" s="31">
        <v>7</v>
      </c>
      <c r="C68" s="31" t="s">
        <v>15</v>
      </c>
      <c r="D68">
        <v>39.17</v>
      </c>
      <c r="E68" s="24">
        <f t="shared" si="34"/>
        <v>421.62588</v>
      </c>
      <c r="F68">
        <v>0</v>
      </c>
      <c r="G68" s="24">
        <f t="shared" si="35"/>
        <v>0</v>
      </c>
      <c r="H68">
        <f t="shared" si="38"/>
        <v>39.17</v>
      </c>
      <c r="I68" s="24">
        <f t="shared" si="36"/>
        <v>421.62588</v>
      </c>
    </row>
    <row r="69" spans="1:9" x14ac:dyDescent="0.25">
      <c r="A69" s="31"/>
      <c r="B69" s="31">
        <v>8</v>
      </c>
      <c r="C69" s="31" t="s">
        <v>15</v>
      </c>
      <c r="D69">
        <v>39.17</v>
      </c>
      <c r="E69" s="24">
        <f t="shared" si="34"/>
        <v>421.62588</v>
      </c>
      <c r="F69">
        <v>0</v>
      </c>
      <c r="G69" s="24">
        <f t="shared" si="35"/>
        <v>0</v>
      </c>
      <c r="H69">
        <f t="shared" si="38"/>
        <v>39.17</v>
      </c>
      <c r="I69" s="24">
        <f t="shared" si="36"/>
        <v>421.62588</v>
      </c>
    </row>
  </sheetData>
  <mergeCells count="1">
    <mergeCell ref="A11:C1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8A97-B405-43D9-98F8-7FA94480B65F}">
  <dimension ref="B1:O30"/>
  <sheetViews>
    <sheetView workbookViewId="0">
      <selection activeCell="O7" sqref="O7"/>
    </sheetView>
  </sheetViews>
  <sheetFormatPr defaultRowHeight="15" x14ac:dyDescent="0.25"/>
  <cols>
    <col min="4" max="4" width="14.28515625" bestFit="1" customWidth="1"/>
    <col min="5" max="7" width="14.28515625" customWidth="1"/>
    <col min="8" max="8" width="14.28515625" bestFit="1" customWidth="1"/>
    <col min="13" max="13" width="14.28515625" bestFit="1" customWidth="1"/>
  </cols>
  <sheetData>
    <row r="1" spans="2:15" x14ac:dyDescent="0.25">
      <c r="B1" t="s">
        <v>17</v>
      </c>
    </row>
    <row r="3" spans="2:15" x14ac:dyDescent="0.25">
      <c r="B3">
        <v>1201</v>
      </c>
      <c r="C3">
        <v>49.87</v>
      </c>
      <c r="D3">
        <f>C3*10.764</f>
        <v>536.80067999999994</v>
      </c>
      <c r="E3">
        <v>2.1800000000000002</v>
      </c>
      <c r="F3">
        <f>E3*10.764</f>
        <v>23.465520000000001</v>
      </c>
      <c r="G3">
        <f>D3+F3</f>
        <v>560.26619999999991</v>
      </c>
      <c r="H3" s="15">
        <v>10080000</v>
      </c>
      <c r="I3">
        <f>H3/D3</f>
        <v>18777.919580876838</v>
      </c>
      <c r="K3">
        <v>604800</v>
      </c>
      <c r="L3">
        <v>30000</v>
      </c>
      <c r="M3" s="15">
        <f>H3+K3+L3</f>
        <v>10714800</v>
      </c>
      <c r="O3">
        <f>M3/D3</f>
        <v>19960.481421148725</v>
      </c>
    </row>
    <row r="4" spans="2:15" x14ac:dyDescent="0.25">
      <c r="B4">
        <v>1206</v>
      </c>
      <c r="C4">
        <v>49.82</v>
      </c>
      <c r="D4">
        <f>C4*10.764</f>
        <v>536.26247999999998</v>
      </c>
      <c r="E4">
        <v>2.1800000000000002</v>
      </c>
      <c r="F4">
        <f>E4*10.764</f>
        <v>23.465520000000001</v>
      </c>
      <c r="G4">
        <f t="shared" ref="G4:G19" si="0">D4+F4</f>
        <v>559.72799999999995</v>
      </c>
      <c r="H4" s="15">
        <v>10080000</v>
      </c>
      <c r="I4">
        <f t="shared" ref="I4:I21" si="1">H4/D4</f>
        <v>18796.765345209311</v>
      </c>
      <c r="K4">
        <v>604800</v>
      </c>
      <c r="L4">
        <v>30000</v>
      </c>
      <c r="M4" s="15">
        <f t="shared" ref="M4:M22" si="2">H4+K4+L4</f>
        <v>10714800</v>
      </c>
      <c r="O4">
        <f t="shared" ref="O4:O22" si="3">M4/D4</f>
        <v>19980.514019925467</v>
      </c>
    </row>
    <row r="5" spans="2:15" x14ac:dyDescent="0.25">
      <c r="B5">
        <v>1301</v>
      </c>
      <c r="C5">
        <v>49.87</v>
      </c>
      <c r="D5">
        <f t="shared" ref="D5:D20" si="4">C5*10.764</f>
        <v>536.80067999999994</v>
      </c>
      <c r="E5">
        <v>2.1800000000000002</v>
      </c>
      <c r="F5">
        <f t="shared" ref="F5:F24" si="5">E5*10.764</f>
        <v>23.465520000000001</v>
      </c>
      <c r="G5">
        <f t="shared" si="0"/>
        <v>560.26619999999991</v>
      </c>
      <c r="H5" s="15">
        <v>9604000</v>
      </c>
      <c r="I5">
        <f t="shared" si="1"/>
        <v>17891.184489557654</v>
      </c>
      <c r="K5">
        <v>576300</v>
      </c>
      <c r="L5">
        <v>30000</v>
      </c>
      <c r="M5" s="15">
        <f t="shared" si="2"/>
        <v>10210300</v>
      </c>
      <c r="O5">
        <f t="shared" si="3"/>
        <v>19020.653997681227</v>
      </c>
    </row>
    <row r="6" spans="2:15" x14ac:dyDescent="0.25">
      <c r="B6">
        <v>805</v>
      </c>
      <c r="C6">
        <v>39.17</v>
      </c>
      <c r="D6">
        <f t="shared" si="4"/>
        <v>421.62588</v>
      </c>
      <c r="E6">
        <v>0</v>
      </c>
      <c r="F6">
        <f t="shared" si="5"/>
        <v>0</v>
      </c>
      <c r="G6">
        <f t="shared" si="0"/>
        <v>421.62588</v>
      </c>
      <c r="H6" s="15">
        <v>7030700</v>
      </c>
      <c r="I6">
        <f t="shared" si="1"/>
        <v>16675.209785509371</v>
      </c>
      <c r="K6">
        <v>431000</v>
      </c>
      <c r="L6" s="31">
        <v>30000</v>
      </c>
      <c r="M6" s="15">
        <f t="shared" si="2"/>
        <v>7491700</v>
      </c>
      <c r="O6">
        <f t="shared" si="3"/>
        <v>17768.596178204243</v>
      </c>
    </row>
    <row r="7" spans="2:15" x14ac:dyDescent="0.25">
      <c r="B7">
        <v>3708</v>
      </c>
      <c r="C7">
        <v>39.17</v>
      </c>
      <c r="D7">
        <f t="shared" si="4"/>
        <v>421.62588</v>
      </c>
      <c r="F7">
        <f t="shared" si="5"/>
        <v>0</v>
      </c>
      <c r="G7">
        <f t="shared" si="0"/>
        <v>421.62588</v>
      </c>
      <c r="H7" s="15">
        <v>8083200</v>
      </c>
      <c r="I7">
        <f t="shared" si="1"/>
        <v>19171.498675555686</v>
      </c>
      <c r="K7">
        <v>488400</v>
      </c>
      <c r="L7" s="31">
        <v>30000</v>
      </c>
      <c r="M7" s="15">
        <f t="shared" si="2"/>
        <v>8601600</v>
      </c>
      <c r="O7">
        <f t="shared" si="3"/>
        <v>20401.024718881108</v>
      </c>
    </row>
    <row r="8" spans="2:15" x14ac:dyDescent="0.25">
      <c r="B8">
        <v>3706</v>
      </c>
      <c r="C8">
        <v>49.82</v>
      </c>
      <c r="D8">
        <f t="shared" si="4"/>
        <v>536.26247999999998</v>
      </c>
      <c r="E8">
        <v>2.1800000000000002</v>
      </c>
      <c r="F8">
        <f t="shared" si="5"/>
        <v>23.465520000000001</v>
      </c>
      <c r="G8">
        <f t="shared" si="0"/>
        <v>559.72799999999995</v>
      </c>
      <c r="H8" s="15">
        <v>10609200</v>
      </c>
      <c r="I8">
        <f t="shared" si="1"/>
        <v>19783.595525832799</v>
      </c>
      <c r="K8">
        <v>644000</v>
      </c>
      <c r="L8" s="31">
        <v>30000</v>
      </c>
      <c r="M8" s="15">
        <f t="shared" si="2"/>
        <v>11283200</v>
      </c>
      <c r="O8">
        <f t="shared" si="3"/>
        <v>21040.442732446991</v>
      </c>
    </row>
    <row r="9" spans="2:15" x14ac:dyDescent="0.25">
      <c r="B9">
        <v>1805</v>
      </c>
      <c r="C9">
        <v>39.17</v>
      </c>
      <c r="D9">
        <f t="shared" si="4"/>
        <v>421.62588</v>
      </c>
      <c r="F9">
        <f t="shared" si="5"/>
        <v>0</v>
      </c>
      <c r="G9">
        <f t="shared" si="0"/>
        <v>421.62588</v>
      </c>
      <c r="H9" s="15">
        <v>7367500</v>
      </c>
      <c r="I9">
        <f t="shared" si="1"/>
        <v>17474.022230324194</v>
      </c>
      <c r="K9">
        <v>450100</v>
      </c>
      <c r="L9" s="31">
        <v>30000</v>
      </c>
      <c r="M9" s="15">
        <f t="shared" si="2"/>
        <v>7847600</v>
      </c>
      <c r="O9">
        <f t="shared" si="3"/>
        <v>18612.709447532015</v>
      </c>
    </row>
    <row r="10" spans="2:15" x14ac:dyDescent="0.25">
      <c r="D10">
        <f t="shared" si="4"/>
        <v>0</v>
      </c>
      <c r="E10" s="15"/>
      <c r="F10">
        <f t="shared" si="5"/>
        <v>0</v>
      </c>
      <c r="G10">
        <f t="shared" si="0"/>
        <v>0</v>
      </c>
      <c r="I10" t="e">
        <f t="shared" si="1"/>
        <v>#DIV/0!</v>
      </c>
      <c r="M10" s="15">
        <f t="shared" si="2"/>
        <v>0</v>
      </c>
      <c r="O10" t="e">
        <f t="shared" si="3"/>
        <v>#DIV/0!</v>
      </c>
    </row>
    <row r="11" spans="2:15" x14ac:dyDescent="0.25">
      <c r="D11">
        <f t="shared" si="4"/>
        <v>0</v>
      </c>
      <c r="E11" s="15"/>
      <c r="F11">
        <f t="shared" si="5"/>
        <v>0</v>
      </c>
      <c r="G11">
        <f t="shared" si="0"/>
        <v>0</v>
      </c>
      <c r="I11" t="e">
        <f t="shared" si="1"/>
        <v>#DIV/0!</v>
      </c>
      <c r="M11" s="15">
        <f t="shared" si="2"/>
        <v>0</v>
      </c>
      <c r="O11" t="e">
        <f t="shared" si="3"/>
        <v>#DIV/0!</v>
      </c>
    </row>
    <row r="12" spans="2:15" x14ac:dyDescent="0.25">
      <c r="D12">
        <f t="shared" si="4"/>
        <v>0</v>
      </c>
      <c r="E12" s="15"/>
      <c r="F12">
        <f t="shared" si="5"/>
        <v>0</v>
      </c>
      <c r="G12">
        <f t="shared" si="0"/>
        <v>0</v>
      </c>
      <c r="I12" t="e">
        <f t="shared" si="1"/>
        <v>#DIV/0!</v>
      </c>
      <c r="M12" s="15">
        <f t="shared" si="2"/>
        <v>0</v>
      </c>
      <c r="O12" t="e">
        <f t="shared" si="3"/>
        <v>#DIV/0!</v>
      </c>
    </row>
    <row r="13" spans="2:15" x14ac:dyDescent="0.25">
      <c r="D13">
        <f t="shared" si="4"/>
        <v>0</v>
      </c>
      <c r="F13">
        <f t="shared" si="5"/>
        <v>0</v>
      </c>
      <c r="G13">
        <f t="shared" si="0"/>
        <v>0</v>
      </c>
      <c r="I13" t="e">
        <f t="shared" si="1"/>
        <v>#DIV/0!</v>
      </c>
      <c r="M13" s="15">
        <f t="shared" si="2"/>
        <v>0</v>
      </c>
      <c r="O13" t="e">
        <f t="shared" si="3"/>
        <v>#DIV/0!</v>
      </c>
    </row>
    <row r="14" spans="2:15" x14ac:dyDescent="0.25">
      <c r="D14">
        <f t="shared" si="4"/>
        <v>0</v>
      </c>
      <c r="F14">
        <f t="shared" si="5"/>
        <v>0</v>
      </c>
      <c r="G14">
        <f t="shared" si="0"/>
        <v>0</v>
      </c>
      <c r="I14" t="e">
        <f t="shared" si="1"/>
        <v>#DIV/0!</v>
      </c>
      <c r="M14" s="15">
        <f t="shared" si="2"/>
        <v>0</v>
      </c>
      <c r="O14" t="e">
        <f t="shared" si="3"/>
        <v>#DIV/0!</v>
      </c>
    </row>
    <row r="15" spans="2:15" x14ac:dyDescent="0.25">
      <c r="D15">
        <f t="shared" si="4"/>
        <v>0</v>
      </c>
      <c r="F15">
        <f t="shared" si="5"/>
        <v>0</v>
      </c>
      <c r="G15">
        <f t="shared" si="0"/>
        <v>0</v>
      </c>
      <c r="I15" t="e">
        <f t="shared" si="1"/>
        <v>#DIV/0!</v>
      </c>
      <c r="M15" s="15">
        <f t="shared" si="2"/>
        <v>0</v>
      </c>
      <c r="O15" t="e">
        <f t="shared" si="3"/>
        <v>#DIV/0!</v>
      </c>
    </row>
    <row r="16" spans="2:15" x14ac:dyDescent="0.25">
      <c r="D16">
        <f t="shared" si="4"/>
        <v>0</v>
      </c>
      <c r="F16">
        <f t="shared" si="5"/>
        <v>0</v>
      </c>
      <c r="G16">
        <f t="shared" si="0"/>
        <v>0</v>
      </c>
      <c r="I16" t="e">
        <f t="shared" si="1"/>
        <v>#DIV/0!</v>
      </c>
      <c r="M16" s="15">
        <f t="shared" si="2"/>
        <v>0</v>
      </c>
      <c r="O16" t="e">
        <f t="shared" si="3"/>
        <v>#DIV/0!</v>
      </c>
    </row>
    <row r="17" spans="3:15" x14ac:dyDescent="0.25">
      <c r="D17">
        <f t="shared" si="4"/>
        <v>0</v>
      </c>
      <c r="F17">
        <f t="shared" si="5"/>
        <v>0</v>
      </c>
      <c r="G17">
        <f t="shared" si="0"/>
        <v>0</v>
      </c>
      <c r="I17" t="e">
        <f t="shared" si="1"/>
        <v>#DIV/0!</v>
      </c>
      <c r="M17" s="15">
        <f t="shared" si="2"/>
        <v>0</v>
      </c>
      <c r="O17" t="e">
        <f t="shared" si="3"/>
        <v>#DIV/0!</v>
      </c>
    </row>
    <row r="18" spans="3:15" x14ac:dyDescent="0.25">
      <c r="D18">
        <f t="shared" si="4"/>
        <v>0</v>
      </c>
      <c r="F18">
        <f t="shared" si="5"/>
        <v>0</v>
      </c>
      <c r="G18">
        <f t="shared" si="0"/>
        <v>0</v>
      </c>
      <c r="I18" t="e">
        <f t="shared" si="1"/>
        <v>#DIV/0!</v>
      </c>
      <c r="M18" s="15">
        <f t="shared" si="2"/>
        <v>0</v>
      </c>
      <c r="O18" t="e">
        <f t="shared" si="3"/>
        <v>#DIV/0!</v>
      </c>
    </row>
    <row r="19" spans="3:15" x14ac:dyDescent="0.25">
      <c r="D19">
        <f t="shared" si="4"/>
        <v>0</v>
      </c>
      <c r="F19">
        <f t="shared" si="5"/>
        <v>0</v>
      </c>
      <c r="G19">
        <f t="shared" si="0"/>
        <v>0</v>
      </c>
      <c r="I19" t="e">
        <f t="shared" si="1"/>
        <v>#DIV/0!</v>
      </c>
      <c r="M19" s="15">
        <f t="shared" si="2"/>
        <v>0</v>
      </c>
      <c r="O19" t="e">
        <f t="shared" si="3"/>
        <v>#DIV/0!</v>
      </c>
    </row>
    <row r="20" spans="3:15" x14ac:dyDescent="0.25">
      <c r="D20">
        <f t="shared" si="4"/>
        <v>0</v>
      </c>
      <c r="F20">
        <f t="shared" si="5"/>
        <v>0</v>
      </c>
      <c r="I20" t="e">
        <f t="shared" si="1"/>
        <v>#DIV/0!</v>
      </c>
      <c r="M20" s="15">
        <f t="shared" si="2"/>
        <v>0</v>
      </c>
      <c r="O20" t="e">
        <f t="shared" si="3"/>
        <v>#DIV/0!</v>
      </c>
    </row>
    <row r="21" spans="3:15" x14ac:dyDescent="0.25">
      <c r="F21">
        <f t="shared" si="5"/>
        <v>0</v>
      </c>
      <c r="I21" t="e">
        <f t="shared" si="1"/>
        <v>#DIV/0!</v>
      </c>
      <c r="M21" s="15">
        <f t="shared" si="2"/>
        <v>0</v>
      </c>
      <c r="O21" t="e">
        <f t="shared" si="3"/>
        <v>#DIV/0!</v>
      </c>
    </row>
    <row r="22" spans="3:15" x14ac:dyDescent="0.25">
      <c r="F22">
        <f t="shared" si="5"/>
        <v>0</v>
      </c>
      <c r="M22" s="15">
        <f t="shared" si="2"/>
        <v>0</v>
      </c>
      <c r="O22" t="e">
        <f t="shared" si="3"/>
        <v>#DIV/0!</v>
      </c>
    </row>
    <row r="23" spans="3:15" x14ac:dyDescent="0.25">
      <c r="F23">
        <f t="shared" si="5"/>
        <v>0</v>
      </c>
    </row>
    <row r="24" spans="3:15" x14ac:dyDescent="0.25">
      <c r="F24">
        <f t="shared" si="5"/>
        <v>0</v>
      </c>
    </row>
    <row r="29" spans="3:15" x14ac:dyDescent="0.25">
      <c r="C29" t="s">
        <v>54</v>
      </c>
    </row>
    <row r="30" spans="3:15" x14ac:dyDescent="0.25">
      <c r="C30">
        <v>560</v>
      </c>
      <c r="D30">
        <v>15600000</v>
      </c>
      <c r="E30">
        <f>D30/C30</f>
        <v>27857.142857142859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270C-4B12-4A91-8181-750449DAF6E6}">
  <dimension ref="A1"/>
  <sheetViews>
    <sheetView topLeftCell="K1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Shivkrupa</vt:lpstr>
      <vt:lpstr>Shivkrupa (Sale)</vt:lpstr>
      <vt:lpstr>Shivkrupa (Rehab)</vt:lpstr>
      <vt:lpstr>Total</vt:lpstr>
      <vt:lpstr>RERA</vt:lpstr>
      <vt:lpstr>Typical Floor</vt:lpstr>
      <vt:lpstr>IGR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2024-02-13T06:44:04Z</dcterms:modified>
</cp:coreProperties>
</file>