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AACF116-B5EF-4003-BE71-76CBC93E6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G6" i="1"/>
  <c r="B18" i="1"/>
  <c r="F6" i="1"/>
  <c r="E6" i="1"/>
  <c r="C35" i="1" l="1"/>
  <c r="C34" i="1"/>
  <c r="C33" i="1"/>
  <c r="B10" i="1" l="1"/>
  <c r="B11" i="1" s="1"/>
  <c r="B8" i="1"/>
  <c r="B6" i="1"/>
  <c r="B5" i="1"/>
  <c r="B14" i="1" s="1"/>
  <c r="B12" i="1" l="1"/>
  <c r="B13" i="1"/>
  <c r="B15" i="1" s="1"/>
  <c r="B17" i="1" s="1"/>
  <c r="B19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G35" i="1"/>
  <c r="H33" i="1" l="1"/>
  <c r="I26" i="1" l="1"/>
  <c r="H30" i="1" l="1"/>
  <c r="H29" i="1"/>
  <c r="H31" i="1"/>
  <c r="H25" i="1" l="1"/>
  <c r="H34" i="1" l="1"/>
  <c r="H26" i="1"/>
  <c r="H27" i="1"/>
  <c r="H28" i="1"/>
</calcChain>
</file>

<file path=xl/sharedStrings.xml><?xml version="1.0" encoding="utf-8"?>
<sst xmlns="http://schemas.openxmlformats.org/spreadsheetml/2006/main" count="29" uniqueCount="28">
  <si>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</si>
  <si>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</si>
  <si>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</si>
  <si>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</si>
  <si>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</si>
  <si>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</si>
  <si>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</si>
  <si>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</si>
  <si>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</si>
  <si>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</si>
  <si>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</si>
  <si>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</si>
  <si>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</si>
  <si>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</si>
  <si>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</si>
  <si>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</si>
  <si>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</si>
  <si>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</si>
  <si>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</si>
  <si>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</si>
  <si>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</si>
  <si>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</si>
  <si>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</si>
  <si>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</si>
  <si>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</si>
  <si>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</si>
  <si>
    <t>Page -68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</si>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</sst>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7" fillId="0" borderId="1" xfId="0" applyNumberFormat="1" applyFont="1" applyBorder="1"/>
    <xf numFmtId="43" fontId="5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135070</xdr:colOff>
      <xdr:row>43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5D17CC-F3C2-4FBA-BC47-F48D13ABA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27070" cy="8192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87354</xdr:colOff>
      <xdr:row>44</xdr:row>
      <xdr:rowOff>163118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C0128-23D9-4EA7-BE2A-A04A6CDE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9754" cy="8545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582978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3C4CB3-E403-4B38-B2EC-703F8A8B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94178" cy="8554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154293</xdr:colOff>
      <xdr:row>46</xdr:row>
      <xdr:rowOff>48855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F46610-D909-4AA8-98AF-30372427B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65493" cy="88118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164330</xdr:colOff>
      <xdr:row>45</xdr:row>
      <xdr:rowOff>172670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EAC190-B3B9-4DE4-891F-E88428287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33130" cy="8745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85725</xdr:rowOff>
    </xdr:from>
    <xdr:to>
      <xdr:col>19</xdr:col>
      <xdr:colOff>561472</xdr:colOff>
      <xdr:row>29</xdr:row>
      <xdr:rowOff>171450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566AE4-30FC-4CB2-B9EC-EF3F3F62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66725"/>
          <a:ext cx="11820022" cy="5229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H16" sqref="H16"/>
    </sheetView>
  </sheetViews>
  <sheetFormatPr defaultRowHeight="15" x14ac:dyDescent="0.25"/>
  <cols>
    <col min="1" max="1" width="21.7109375" bestFit="1" customWidth="1"/>
    <col min="2" max="2" width="15.5703125" style="9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3"/>
      <c r="E1" s="2"/>
      <c r="F1" s="3"/>
      <c r="G1" s="3"/>
    </row>
    <row r="2" spans="1:13" ht="16.5" x14ac:dyDescent="0.3">
      <c r="A2" s="18"/>
      <c r="B2" s="29"/>
      <c r="C2" s="29"/>
      <c r="D2" s="9"/>
      <c r="E2" t="s">
        <v>13</v>
      </c>
    </row>
    <row r="3" spans="1:13" ht="16.5" x14ac:dyDescent="0.3">
      <c r="A3" s="18" t="s">
        <v>0</v>
      </c>
      <c r="B3" s="30">
        <v>28000</v>
      </c>
      <c r="C3" s="19"/>
      <c r="D3" s="8"/>
      <c r="E3" s="4">
        <v>2024</v>
      </c>
      <c r="F3" s="5">
        <v>2024</v>
      </c>
      <c r="G3" s="6"/>
      <c r="L3" s="5"/>
      <c r="M3" s="6"/>
    </row>
    <row r="4" spans="1:13" ht="33" x14ac:dyDescent="0.3">
      <c r="A4" s="20" t="s">
        <v>1</v>
      </c>
      <c r="B4" s="30">
        <v>3000</v>
      </c>
      <c r="C4" s="19"/>
      <c r="D4" s="8"/>
      <c r="E4" s="29"/>
      <c r="F4" s="5"/>
      <c r="G4" s="6"/>
      <c r="H4" s="29"/>
      <c r="K4" s="39"/>
      <c r="L4" s="5"/>
      <c r="M4" s="6"/>
    </row>
    <row r="5" spans="1:13" ht="16.5" x14ac:dyDescent="0.3">
      <c r="A5" s="18" t="s">
        <v>2</v>
      </c>
      <c r="B5" s="30">
        <f>B3-B4</f>
        <v>25000</v>
      </c>
      <c r="C5" s="19"/>
      <c r="D5" s="8"/>
      <c r="E5" s="10" t="s">
        <v>23</v>
      </c>
      <c r="F5" s="10" t="s">
        <v>25</v>
      </c>
      <c r="G5" s="16"/>
      <c r="H5" s="10"/>
      <c r="I5" s="10"/>
      <c r="L5" s="5"/>
      <c r="M5" s="6"/>
    </row>
    <row r="6" spans="1:13" ht="16.5" x14ac:dyDescent="0.3">
      <c r="A6" s="18" t="s">
        <v>3</v>
      </c>
      <c r="B6" s="30">
        <f>B4</f>
        <v>3000</v>
      </c>
      <c r="C6" s="19"/>
      <c r="D6" s="8" t="s">
        <v>26</v>
      </c>
      <c r="E6" s="10">
        <f>90.6*10.764</f>
        <v>975.21839999999986</v>
      </c>
      <c r="F6" s="10">
        <f>E6*1.1</f>
        <v>1072.7402399999999</v>
      </c>
      <c r="G6" s="16">
        <f>F6/10.764</f>
        <v>99.66</v>
      </c>
      <c r="H6" s="10"/>
      <c r="I6" s="10"/>
      <c r="L6" s="5"/>
      <c r="M6" s="6"/>
    </row>
    <row r="7" spans="1:13" ht="16.5" x14ac:dyDescent="0.3">
      <c r="A7" s="18" t="s">
        <v>4</v>
      </c>
      <c r="B7" s="21">
        <v>0</v>
      </c>
      <c r="C7" s="22"/>
      <c r="D7" s="1"/>
      <c r="E7" s="10"/>
      <c r="F7" s="10"/>
      <c r="G7" s="7"/>
      <c r="H7" s="10"/>
      <c r="I7" s="10"/>
      <c r="L7" s="35"/>
      <c r="M7" s="36"/>
    </row>
    <row r="8" spans="1:13" ht="16.5" x14ac:dyDescent="0.3">
      <c r="A8" s="18" t="s">
        <v>5</v>
      </c>
      <c r="B8" s="21">
        <f>B9-B7</f>
        <v>60</v>
      </c>
      <c r="C8" s="22"/>
      <c r="D8" s="32"/>
      <c r="E8" s="12"/>
      <c r="F8" s="47"/>
      <c r="G8" s="7"/>
      <c r="H8" s="12"/>
      <c r="I8" s="12"/>
      <c r="L8" s="35"/>
      <c r="M8" s="36"/>
    </row>
    <row r="9" spans="1:13" ht="16.5" x14ac:dyDescent="0.3">
      <c r="A9" s="18" t="s">
        <v>6</v>
      </c>
      <c r="B9" s="21">
        <v>60</v>
      </c>
      <c r="C9" s="22"/>
      <c r="D9" s="1"/>
      <c r="E9" s="37"/>
      <c r="F9" s="8"/>
      <c r="G9" s="15"/>
      <c r="H9" s="10"/>
      <c r="I9" s="10"/>
      <c r="J9" s="37"/>
      <c r="K9" s="37"/>
      <c r="L9" s="33"/>
      <c r="M9" s="36"/>
    </row>
    <row r="10" spans="1:13" ht="33" x14ac:dyDescent="0.3">
      <c r="A10" s="20" t="s">
        <v>7</v>
      </c>
      <c r="B10" s="21">
        <f>90*B7/B9</f>
        <v>0</v>
      </c>
      <c r="C10" s="22"/>
      <c r="D10" s="1"/>
      <c r="E10" s="15"/>
      <c r="F10" s="42"/>
      <c r="G10" s="15"/>
      <c r="H10" s="34"/>
      <c r="I10" s="34"/>
      <c r="J10" s="37"/>
      <c r="K10" s="37"/>
      <c r="L10" s="33"/>
      <c r="M10" s="36"/>
    </row>
    <row r="11" spans="1:13" ht="16.5" x14ac:dyDescent="0.3">
      <c r="A11" s="18"/>
      <c r="B11" s="31">
        <f>B10%</f>
        <v>0</v>
      </c>
      <c r="C11" s="44"/>
      <c r="D11" s="40"/>
      <c r="G11" s="15"/>
      <c r="H11" s="34"/>
      <c r="I11" s="34"/>
      <c r="J11" s="37"/>
      <c r="K11" s="37"/>
      <c r="L11" s="33"/>
      <c r="M11" s="38"/>
    </row>
    <row r="12" spans="1:13" ht="16.5" x14ac:dyDescent="0.3">
      <c r="A12" s="18" t="s">
        <v>8</v>
      </c>
      <c r="B12" s="30">
        <f>B6*B11</f>
        <v>0</v>
      </c>
      <c r="C12" s="23"/>
      <c r="D12" s="41"/>
      <c r="G12" s="15"/>
      <c r="H12" s="34"/>
      <c r="I12" s="34"/>
      <c r="J12" s="37"/>
      <c r="K12" s="37"/>
      <c r="L12" s="33"/>
      <c r="M12" s="6"/>
    </row>
    <row r="13" spans="1:13" ht="16.5" x14ac:dyDescent="0.3">
      <c r="A13" s="18" t="s">
        <v>9</v>
      </c>
      <c r="B13" s="30">
        <f>B6-B12</f>
        <v>3000</v>
      </c>
      <c r="C13" s="23"/>
      <c r="D13" s="41"/>
      <c r="G13" s="15"/>
      <c r="H13" s="34"/>
      <c r="I13" s="34"/>
      <c r="J13" s="37"/>
      <c r="K13" s="37"/>
      <c r="L13" s="33"/>
      <c r="M13" s="6"/>
    </row>
    <row r="14" spans="1:13" ht="16.5" x14ac:dyDescent="0.3">
      <c r="A14" s="18" t="s">
        <v>2</v>
      </c>
      <c r="B14" s="30">
        <f>B5</f>
        <v>25000</v>
      </c>
      <c r="C14" s="19"/>
      <c r="D14" s="8"/>
      <c r="E14" t="s">
        <v>27</v>
      </c>
      <c r="G14" s="15"/>
      <c r="H14" s="34"/>
      <c r="I14" s="34"/>
      <c r="J14" s="37"/>
      <c r="K14" s="37"/>
      <c r="L14" s="33"/>
      <c r="M14" s="6"/>
    </row>
    <row r="15" spans="1:13" ht="16.5" x14ac:dyDescent="0.3">
      <c r="A15" s="18" t="s">
        <v>10</v>
      </c>
      <c r="B15" s="30">
        <f>B14+B13</f>
        <v>28000</v>
      </c>
      <c r="C15" s="19"/>
      <c r="D15" s="8"/>
      <c r="E15">
        <f>262+40+78+118+149+139+40+38+36+20+84</f>
        <v>1004</v>
      </c>
      <c r="G15" s="15"/>
      <c r="H15" s="37"/>
      <c r="I15" s="37"/>
      <c r="J15" s="37"/>
      <c r="K15" s="37"/>
      <c r="L15" s="33"/>
      <c r="M15" s="6"/>
    </row>
    <row r="16" spans="1:13" ht="16.5" x14ac:dyDescent="0.3">
      <c r="A16" s="18" t="s">
        <v>22</v>
      </c>
      <c r="B16" s="24">
        <v>975</v>
      </c>
      <c r="C16" s="45"/>
      <c r="D16" s="8"/>
      <c r="E16" s="7"/>
      <c r="F16" s="7"/>
      <c r="G16" s="7"/>
      <c r="H16" s="8"/>
      <c r="M16" s="36"/>
    </row>
    <row r="17" spans="1:14" ht="16.5" x14ac:dyDescent="0.3">
      <c r="A17" s="18" t="s">
        <v>21</v>
      </c>
      <c r="B17" s="25">
        <f>B15*B16</f>
        <v>27300000</v>
      </c>
      <c r="C17" s="25"/>
      <c r="D17" s="8"/>
      <c r="E17" s="7"/>
      <c r="F17" s="43"/>
      <c r="G17" s="7"/>
      <c r="H17" s="8"/>
      <c r="M17" s="7"/>
      <c r="N17" s="8"/>
    </row>
    <row r="18" spans="1:14" ht="16.5" x14ac:dyDescent="0.3">
      <c r="A18" s="18" t="s">
        <v>12</v>
      </c>
      <c r="B18" s="26">
        <f>1073*B4</f>
        <v>3219000</v>
      </c>
      <c r="C18" s="19"/>
      <c r="D18" s="8"/>
      <c r="E18" s="8"/>
      <c r="F18" s="7"/>
    </row>
    <row r="19" spans="1:14" ht="16.5" x14ac:dyDescent="0.3">
      <c r="A19" s="21" t="s">
        <v>16</v>
      </c>
      <c r="B19" s="26">
        <f>B17*0.035/12</f>
        <v>79625.000000000015</v>
      </c>
      <c r="C19" s="46"/>
      <c r="D19" s="8"/>
      <c r="E19" s="8"/>
      <c r="F19" s="7"/>
    </row>
    <row r="20" spans="1:14" x14ac:dyDescent="0.25">
      <c r="B20" s="14"/>
    </row>
    <row r="21" spans="1:14" x14ac:dyDescent="0.25">
      <c r="B21" s="14"/>
      <c r="D21" t="s">
        <v>24</v>
      </c>
    </row>
    <row r="23" spans="1:14" x14ac:dyDescent="0.25">
      <c r="C23" t="s">
        <v>14</v>
      </c>
    </row>
    <row r="24" spans="1:14" x14ac:dyDescent="0.25">
      <c r="B24" s="11" t="s">
        <v>15</v>
      </c>
      <c r="C24" s="10" t="s">
        <v>20</v>
      </c>
      <c r="D24" s="10"/>
      <c r="E24" s="10" t="s">
        <v>11</v>
      </c>
      <c r="F24" s="10" t="s">
        <v>17</v>
      </c>
      <c r="G24" s="10" t="s">
        <v>18</v>
      </c>
      <c r="H24" s="10" t="s">
        <v>19</v>
      </c>
      <c r="I24" s="10"/>
    </row>
    <row r="25" spans="1:14" ht="17.25" x14ac:dyDescent="0.3">
      <c r="B25" s="11">
        <v>963</v>
      </c>
      <c r="C25" s="10"/>
      <c r="D25" s="10"/>
      <c r="E25" s="10">
        <v>28000000</v>
      </c>
      <c r="F25" s="12">
        <f t="shared" ref="F25:F31" si="0">E25/B25</f>
        <v>29075.804776739355</v>
      </c>
      <c r="G25" s="12" t="e">
        <f>E25/C25</f>
        <v>#DIV/0!</v>
      </c>
      <c r="H25" s="12" t="e">
        <f>E25/#REF!</f>
        <v>#REF!</v>
      </c>
      <c r="I25" s="10">
        <f>C25/B25</f>
        <v>0</v>
      </c>
      <c r="J25" s="17"/>
    </row>
    <row r="26" spans="1:14" ht="17.25" x14ac:dyDescent="0.3">
      <c r="B26" s="11"/>
      <c r="C26" s="10"/>
      <c r="D26" s="10"/>
      <c r="E26" s="10"/>
      <c r="F26" s="12" t="e">
        <f t="shared" si="0"/>
        <v>#DIV/0!</v>
      </c>
      <c r="G26" s="12" t="e">
        <f>E26/C26</f>
        <v>#DIV/0!</v>
      </c>
      <c r="H26" s="12" t="e">
        <f>E26/#REF!</f>
        <v>#REF!</v>
      </c>
      <c r="I26" s="10" t="e">
        <f>C26/B26</f>
        <v>#DIV/0!</v>
      </c>
      <c r="J26" s="17"/>
    </row>
    <row r="27" spans="1:14" x14ac:dyDescent="0.25">
      <c r="B27" s="11"/>
      <c r="C27" s="10"/>
      <c r="D27" s="10"/>
      <c r="E27" s="12"/>
      <c r="F27" s="12" t="e">
        <f t="shared" si="0"/>
        <v>#DIV/0!</v>
      </c>
      <c r="G27" s="12" t="e">
        <f t="shared" ref="G27:G31" si="1">E27/C27</f>
        <v>#DIV/0!</v>
      </c>
      <c r="H27" s="12" t="e">
        <f>E27/#REF!</f>
        <v>#REF!</v>
      </c>
      <c r="I27" s="10"/>
    </row>
    <row r="28" spans="1:14" x14ac:dyDescent="0.25">
      <c r="B28" s="11"/>
      <c r="C28" s="10"/>
      <c r="D28" s="10"/>
      <c r="E28" s="12"/>
      <c r="F28" s="12" t="e">
        <f t="shared" si="0"/>
        <v>#DIV/0!</v>
      </c>
      <c r="G28" s="12" t="e">
        <f t="shared" si="1"/>
        <v>#DIV/0!</v>
      </c>
      <c r="H28" s="12" t="e">
        <f>E28/#REF!</f>
        <v>#REF!</v>
      </c>
      <c r="I28" s="10" t="e">
        <f>#REF!/B28</f>
        <v>#REF!</v>
      </c>
    </row>
    <row r="29" spans="1:14" x14ac:dyDescent="0.25">
      <c r="B29" s="11"/>
      <c r="C29" s="27"/>
      <c r="E29" s="28"/>
      <c r="F29" s="28" t="e">
        <f t="shared" si="0"/>
        <v>#DIV/0!</v>
      </c>
      <c r="G29" s="12" t="e">
        <f t="shared" si="1"/>
        <v>#DIV/0!</v>
      </c>
      <c r="H29" s="28" t="e">
        <f>E29/#REF!</f>
        <v>#REF!</v>
      </c>
      <c r="I29" s="10" t="e">
        <f>C29/B29</f>
        <v>#DIV/0!</v>
      </c>
    </row>
    <row r="30" spans="1:14" x14ac:dyDescent="0.25">
      <c r="E30" s="28"/>
      <c r="F30" s="28" t="e">
        <f t="shared" si="0"/>
        <v>#DIV/0!</v>
      </c>
      <c r="G30" s="28" t="e">
        <f t="shared" si="1"/>
        <v>#DIV/0!</v>
      </c>
      <c r="H30" s="28" t="e">
        <f>E30/#REF!</f>
        <v>#REF!</v>
      </c>
      <c r="I30" t="e">
        <f>#REF!/B30</f>
        <v>#REF!</v>
      </c>
    </row>
    <row r="31" spans="1:14" x14ac:dyDescent="0.25">
      <c r="E31" s="27"/>
      <c r="F31" s="28" t="e">
        <f t="shared" si="0"/>
        <v>#DIV/0!</v>
      </c>
      <c r="G31" s="28" t="e">
        <f t="shared" si="1"/>
        <v>#DIV/0!</v>
      </c>
      <c r="H31" s="28" t="e">
        <f>E31/#REF!</f>
        <v>#REF!</v>
      </c>
    </row>
    <row r="33" spans="1:8" x14ac:dyDescent="0.25">
      <c r="A33">
        <v>570</v>
      </c>
      <c r="B33" s="9">
        <v>6047714</v>
      </c>
      <c r="C33">
        <f>B33/A33</f>
        <v>10610.024561403508</v>
      </c>
      <c r="D33">
        <v>272500</v>
      </c>
      <c r="E33">
        <v>30000</v>
      </c>
      <c r="F33">
        <f>E33+D33+B33</f>
        <v>6350214</v>
      </c>
      <c r="G33">
        <f>F33/A33</f>
        <v>11140.726315789474</v>
      </c>
      <c r="H33" s="8" t="e">
        <f>F33/#REF!</f>
        <v>#REF!</v>
      </c>
    </row>
    <row r="34" spans="1:8" x14ac:dyDescent="0.25">
      <c r="A34">
        <v>570</v>
      </c>
      <c r="B34" s="9">
        <v>6014381</v>
      </c>
      <c r="C34">
        <f>B34/A34</f>
        <v>10551.545614035087</v>
      </c>
      <c r="D34">
        <v>271000</v>
      </c>
      <c r="E34">
        <v>30000</v>
      </c>
      <c r="F34">
        <f>E34+D34+B34</f>
        <v>6315381</v>
      </c>
      <c r="G34">
        <f>F34/A34</f>
        <v>11079.615789473684</v>
      </c>
      <c r="H34" s="8" t="e">
        <f>F34/#REF!</f>
        <v>#REF!</v>
      </c>
    </row>
    <row r="35" spans="1:8" x14ac:dyDescent="0.25">
      <c r="A35">
        <v>510</v>
      </c>
      <c r="B35" s="9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3"/>
      <c r="C36" t="e">
        <f>B36/#REF!</f>
        <v>#REF!</v>
      </c>
    </row>
    <row r="37" spans="1:8" ht="15.75" x14ac:dyDescent="0.25">
      <c r="A37" s="33"/>
    </row>
    <row r="38" spans="1:8" ht="15.75" x14ac:dyDescent="0.25">
      <c r="A38" s="33"/>
    </row>
    <row r="39" spans="1:8" ht="15.75" x14ac:dyDescent="0.25">
      <c r="A39" s="33"/>
    </row>
    <row r="40" spans="1:8" ht="15.75" x14ac:dyDescent="0.25">
      <c r="A40" s="33"/>
    </row>
    <row r="41" spans="1:8" ht="15.75" x14ac:dyDescent="0.25">
      <c r="A41" s="33"/>
    </row>
    <row r="42" spans="1:8" ht="15.75" x14ac:dyDescent="0.25">
      <c r="A42" s="33"/>
    </row>
    <row r="62" spans="3:5" x14ac:dyDescent="0.25">
      <c r="C62" s="8"/>
      <c r="D62" s="8"/>
      <c r="E6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4" workbookViewId="0">
      <selection activeCell="A4" sqref="A3:A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2024-02-05T07:11:22Z</dcterms:modified>
</cp:coreProperties>
</file>