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itesh Tiwari\"/>
    </mc:Choice>
  </mc:AlternateContent>
  <xr:revisionPtr revIDLastSave="0" documentId="13_ncr:1_{56F9B674-0959-40DF-B18B-260C51A57B8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P23" i="4" l="1"/>
  <c r="R15" i="4" l="1"/>
  <c r="R14" i="4"/>
  <c r="R13" i="4"/>
  <c r="P13" i="4"/>
  <c r="H22" i="4"/>
  <c r="H29" i="4"/>
  <c r="H20" i="4"/>
  <c r="P12" i="4" l="1"/>
  <c r="P11" i="4"/>
  <c r="P10" i="4"/>
  <c r="P9" i="4"/>
  <c r="Q8" i="4"/>
  <c r="Q7" i="4"/>
  <c r="P6" i="4"/>
  <c r="P5" i="4"/>
  <c r="P4" i="4"/>
  <c r="P3" i="4"/>
  <c r="P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<sst xmlns="http://schemas.openxmlformats.org/spreadsheetml/2006/main" count="33" uniqueCount="30">
  <si>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</si>
  <si>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</si>
  <si>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</si>
  <si>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</si>
  <si>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</si>
  <si>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</si>
  <si>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</si>
  <si>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</si>
  <si>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</si>
  <si>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</si>
  <si>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</si>
  <si>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</si>
  <si>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</si>
  <si>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1805, 18th Floor, Building No W12, Lodha Amara, Casa Sereno A to E CHSL, Village - Balkum,</t>
  </si>
  <si>
    <t>ca</t>
  </si>
  <si>
    <t>ebvt</t>
  </si>
  <si>
    <t>rate</t>
  </si>
  <si>
    <t>fmv</t>
  </si>
  <si>
    <t>car parking 1</t>
  </si>
  <si>
    <t>agreemetn - 2018</t>
  </si>
  <si>
    <t>av</t>
  </si>
  <si>
    <t>sd</t>
  </si>
  <si>
    <t>rd</t>
  </si>
  <si>
    <t>bv</t>
  </si>
  <si>
    <t>oc - 2018</t>
  </si>
  <si>
    <t>23.01.2024 - in. all</t>
  </si>
  <si>
    <t>01.02.24 - in. all</t>
  </si>
  <si>
    <t>11.01.24 - in. all</t>
  </si>
  <si>
    <t>mca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</si>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</sst>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AE3D74-3A3F-45EE-9B8A-7438E3512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420775</xdr:colOff>
      <xdr:row>29</xdr:row>
      <xdr:rowOff>153166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E32903-7775-4992-815C-EFF0A8B34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03175" cy="54871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306374</xdr:colOff>
      <xdr:row>32</xdr:row>
      <xdr:rowOff>67509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788D9A-2F0E-4D23-8637-5E3B0B581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279174" cy="59730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20</xdr:col>
      <xdr:colOff>211196</xdr:colOff>
      <xdr:row>34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41D47-6238-4C95-8683-579661FEF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1793596" cy="61254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82EA28-E074-42CB-8378-286633F3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F8C97A-9A23-489B-9C57-906AD3D2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063D2-2A60-4DBC-B91F-FA27A01F1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259168</xdr:colOff>
      <xdr:row>40</xdr:row>
      <xdr:rowOff>182000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5BECC0-41F2-42CE-9BEC-5884C6443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79968" cy="73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287747</xdr:colOff>
      <xdr:row>44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40E75C-BE22-42D2-8D33-B792E77E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308547" cy="731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40062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B5CBA9-9FE0-4FBE-B91A-7603D38FE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060862" cy="72590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363957</xdr:colOff>
      <xdr:row>37</xdr:row>
      <xdr:rowOff>19963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9411DE-DF3A-4935-AF2C-0FC07B570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84757" cy="65445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21095</xdr:colOff>
      <xdr:row>42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3EC39-DFB9-460F-BA3E-751827F3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651495" cy="67351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392792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62EE89-F981-4B9E-A1E0-826E38446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242392" cy="7944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354686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183C6-84D0-4BBF-BBBC-A4DB91424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04286" cy="79544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316071</xdr:colOff>
      <xdr:row>29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148305-C27F-4A5E-B5F7-8DA36CF18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08071" cy="5458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4" sqref="R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454</v>
      </c>
      <c r="C2" s="4">
        <f>B2*1.2</f>
        <v>544.79999999999995</v>
      </c>
      <c r="D2" s="4">
        <f t="shared" ref="D2:D13" si="2">C2*1.2</f>
        <v>653.75999999999988</v>
      </c>
      <c r="E2" s="15">
        <f t="shared" ref="E2:E13" si="3">R2</f>
        <v>7000000</v>
      </c>
      <c r="F2" s="9">
        <f t="shared" ref="F2:F13" si="4">ROUND((E2/B2),0)</f>
        <v>15419</v>
      </c>
      <c r="G2" s="9">
        <f t="shared" ref="G2:G13" si="5">ROUND((E2/C2),0)</f>
        <v>12849</v>
      </c>
      <c r="H2" s="9">
        <f t="shared" ref="H2:H13" si="6">ROUND((E2/D2),0)</f>
        <v>10707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454</v>
      </c>
      <c r="R2" s="2">
        <v>7000000</v>
      </c>
      <c r="S2" s="7"/>
      <c r="T2" s="7"/>
    </row>
    <row r="3" spans="1:20" x14ac:dyDescent="0.25">
      <c r="A3" s="4">
        <f t="shared" si="0"/>
        <v>0</v>
      </c>
      <c r="B3" s="4">
        <f t="shared" si="1"/>
        <v>446</v>
      </c>
      <c r="C3" s="4">
        <f t="shared" ref="C3:C15" si="9">B3*1.2</f>
        <v>535.19999999999993</v>
      </c>
      <c r="D3" s="4">
        <f t="shared" si="2"/>
        <v>642.2399999999999</v>
      </c>
      <c r="E3" s="15">
        <f t="shared" si="3"/>
        <v>7500000</v>
      </c>
      <c r="F3" s="9">
        <f t="shared" si="4"/>
        <v>16816</v>
      </c>
      <c r="G3" s="9">
        <f t="shared" si="5"/>
        <v>14013</v>
      </c>
      <c r="H3" s="9">
        <f t="shared" si="6"/>
        <v>11678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446</v>
      </c>
      <c r="R3" s="2">
        <v>7500000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472</v>
      </c>
      <c r="C4" s="4">
        <f t="shared" si="9"/>
        <v>566.4</v>
      </c>
      <c r="D4" s="4">
        <f t="shared" si="2"/>
        <v>679.68</v>
      </c>
      <c r="E4" s="15">
        <f t="shared" si="3"/>
        <v>8000000</v>
      </c>
      <c r="F4" s="9">
        <f t="shared" si="4"/>
        <v>16949</v>
      </c>
      <c r="G4" s="9">
        <f t="shared" si="5"/>
        <v>14124</v>
      </c>
      <c r="H4" s="9">
        <f t="shared" si="6"/>
        <v>11770</v>
      </c>
      <c r="I4" s="9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472</v>
      </c>
      <c r="R4" s="2">
        <v>8000000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472</v>
      </c>
      <c r="C5" s="4">
        <f t="shared" si="9"/>
        <v>566.4</v>
      </c>
      <c r="D5" s="4">
        <f t="shared" si="2"/>
        <v>679.68</v>
      </c>
      <c r="E5" s="15">
        <f t="shared" si="3"/>
        <v>8300000</v>
      </c>
      <c r="F5" s="9">
        <f t="shared" si="4"/>
        <v>17585</v>
      </c>
      <c r="G5" s="9">
        <f t="shared" si="5"/>
        <v>14654</v>
      </c>
      <c r="H5" s="9">
        <f t="shared" si="6"/>
        <v>12212</v>
      </c>
      <c r="I5" s="9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472</v>
      </c>
      <c r="R5" s="2">
        <v>8300000</v>
      </c>
      <c r="S5" s="7"/>
      <c r="T5" s="7"/>
    </row>
    <row r="6" spans="1:20" x14ac:dyDescent="0.25">
      <c r="A6" s="4">
        <f t="shared" si="0"/>
        <v>0</v>
      </c>
      <c r="B6" s="4">
        <f t="shared" si="1"/>
        <v>440</v>
      </c>
      <c r="C6" s="4">
        <f t="shared" si="9"/>
        <v>528</v>
      </c>
      <c r="D6" s="4">
        <f t="shared" si="2"/>
        <v>633.6</v>
      </c>
      <c r="E6" s="15">
        <f t="shared" si="3"/>
        <v>7800000</v>
      </c>
      <c r="F6" s="9">
        <f t="shared" si="4"/>
        <v>17727</v>
      </c>
      <c r="G6" s="9">
        <f t="shared" si="5"/>
        <v>14773</v>
      </c>
      <c r="H6" s="9">
        <f t="shared" si="6"/>
        <v>12311</v>
      </c>
      <c r="I6" s="9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440</v>
      </c>
      <c r="R6" s="2">
        <v>7800000</v>
      </c>
      <c r="S6" s="7"/>
      <c r="T6" s="7"/>
    </row>
    <row r="7" spans="1:20" x14ac:dyDescent="0.25">
      <c r="A7" s="4">
        <f t="shared" si="0"/>
        <v>0</v>
      </c>
      <c r="B7" s="4">
        <f t="shared" si="1"/>
        <v>395.83333333333337</v>
      </c>
      <c r="C7" s="4">
        <f t="shared" si="9"/>
        <v>475</v>
      </c>
      <c r="D7" s="4">
        <f t="shared" si="2"/>
        <v>570</v>
      </c>
      <c r="E7" s="15">
        <f t="shared" si="3"/>
        <v>9000000</v>
      </c>
      <c r="F7" s="9">
        <f t="shared" si="4"/>
        <v>22737</v>
      </c>
      <c r="G7" s="9">
        <f t="shared" si="5"/>
        <v>18947</v>
      </c>
      <c r="H7" s="9">
        <f t="shared" si="6"/>
        <v>15789</v>
      </c>
      <c r="I7" s="9" t="e">
        <f>#REF!</f>
        <v>#REF!</v>
      </c>
      <c r="J7" s="4">
        <f t="shared" si="7"/>
        <v>0</v>
      </c>
      <c r="O7">
        <v>0</v>
      </c>
      <c r="P7">
        <v>475</v>
      </c>
      <c r="Q7">
        <f t="shared" ref="Q7:Q8" si="10">P7/1.2</f>
        <v>395.83333333333337</v>
      </c>
      <c r="R7" s="2">
        <v>9000000</v>
      </c>
      <c r="S7" s="7"/>
      <c r="T7" s="7"/>
    </row>
    <row r="8" spans="1:20" x14ac:dyDescent="0.25">
      <c r="A8" s="4">
        <f t="shared" si="0"/>
        <v>0</v>
      </c>
      <c r="B8" s="4">
        <f t="shared" si="1"/>
        <v>333.33333333333337</v>
      </c>
      <c r="C8" s="4">
        <f t="shared" si="9"/>
        <v>400.00000000000006</v>
      </c>
      <c r="D8" s="4">
        <f t="shared" si="2"/>
        <v>480.00000000000006</v>
      </c>
      <c r="E8" s="15">
        <f t="shared" si="3"/>
        <v>7800000</v>
      </c>
      <c r="F8" s="9">
        <f t="shared" si="4"/>
        <v>23400</v>
      </c>
      <c r="G8" s="9">
        <f t="shared" si="5"/>
        <v>19500</v>
      </c>
      <c r="H8" s="9">
        <f t="shared" si="6"/>
        <v>16250</v>
      </c>
      <c r="I8" s="9" t="e">
        <f>#REF!</f>
        <v>#REF!</v>
      </c>
      <c r="J8" s="4">
        <f t="shared" si="7"/>
        <v>0</v>
      </c>
      <c r="O8">
        <v>0</v>
      </c>
      <c r="P8">
        <v>400</v>
      </c>
      <c r="Q8">
        <f t="shared" si="10"/>
        <v>333.33333333333337</v>
      </c>
      <c r="R8" s="2">
        <v>7800000</v>
      </c>
      <c r="S8" s="7"/>
      <c r="T8" s="7"/>
    </row>
    <row r="9" spans="1:20" x14ac:dyDescent="0.25">
      <c r="A9" s="4">
        <f t="shared" si="0"/>
        <v>0</v>
      </c>
      <c r="B9" s="4">
        <f t="shared" si="1"/>
        <v>418</v>
      </c>
      <c r="C9" s="4">
        <f t="shared" si="9"/>
        <v>501.59999999999997</v>
      </c>
      <c r="D9" s="4">
        <f t="shared" si="2"/>
        <v>601.91999999999996</v>
      </c>
      <c r="E9" s="15">
        <f t="shared" si="3"/>
        <v>7600000</v>
      </c>
      <c r="F9" s="14">
        <f t="shared" si="4"/>
        <v>18182</v>
      </c>
      <c r="G9" s="9">
        <f t="shared" si="5"/>
        <v>15152</v>
      </c>
      <c r="H9" s="9">
        <f t="shared" si="6"/>
        <v>12626</v>
      </c>
      <c r="I9" s="9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418</v>
      </c>
      <c r="R9" s="2">
        <v>7600000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446</v>
      </c>
      <c r="C10" s="4">
        <f t="shared" si="9"/>
        <v>535.19999999999993</v>
      </c>
      <c r="D10" s="4">
        <f t="shared" si="2"/>
        <v>642.2399999999999</v>
      </c>
      <c r="E10" s="15">
        <f t="shared" si="3"/>
        <v>8900000</v>
      </c>
      <c r="F10" s="14">
        <f t="shared" si="4"/>
        <v>19955</v>
      </c>
      <c r="G10" s="9">
        <f t="shared" si="5"/>
        <v>16629</v>
      </c>
      <c r="H10" s="9">
        <f t="shared" si="6"/>
        <v>13858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446</v>
      </c>
      <c r="R10" s="2">
        <v>8900000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453</v>
      </c>
      <c r="C11" s="4">
        <f t="shared" si="9"/>
        <v>543.6</v>
      </c>
      <c r="D11" s="4">
        <f t="shared" si="2"/>
        <v>652.32000000000005</v>
      </c>
      <c r="E11" s="15">
        <f t="shared" si="3"/>
        <v>9000000</v>
      </c>
      <c r="F11" s="14">
        <f t="shared" si="4"/>
        <v>19868</v>
      </c>
      <c r="G11" s="9">
        <f t="shared" si="5"/>
        <v>16556</v>
      </c>
      <c r="H11" s="9">
        <f t="shared" si="6"/>
        <v>13797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453</v>
      </c>
      <c r="R11" s="2">
        <v>9000000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432</v>
      </c>
      <c r="C12" s="4">
        <f t="shared" si="9"/>
        <v>518.4</v>
      </c>
      <c r="D12" s="4">
        <f t="shared" si="2"/>
        <v>622.07999999999993</v>
      </c>
      <c r="E12" s="15">
        <f t="shared" si="3"/>
        <v>7520000</v>
      </c>
      <c r="F12" s="9">
        <f t="shared" si="4"/>
        <v>17407</v>
      </c>
      <c r="G12" s="9">
        <f t="shared" si="5"/>
        <v>14506</v>
      </c>
      <c r="H12" s="9">
        <f t="shared" si="6"/>
        <v>12088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432</v>
      </c>
      <c r="R12" s="2">
        <v>7520000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366.69360000000006</v>
      </c>
      <c r="C13" s="4">
        <f t="shared" si="9"/>
        <v>440.03232000000008</v>
      </c>
      <c r="D13" s="4">
        <f t="shared" si="2"/>
        <v>528.03878400000008</v>
      </c>
      <c r="E13" s="15">
        <f t="shared" si="3"/>
        <v>6920000</v>
      </c>
      <c r="F13" s="14">
        <f t="shared" si="4"/>
        <v>18871</v>
      </c>
      <c r="G13" s="9">
        <f t="shared" si="5"/>
        <v>15726</v>
      </c>
      <c r="H13" s="9">
        <f t="shared" si="6"/>
        <v>13105</v>
      </c>
      <c r="I13" s="9" t="e">
        <f>#REF!</f>
        <v>#REF!</v>
      </c>
      <c r="J13" s="4" t="str">
        <f t="shared" si="7"/>
        <v>23.01.2024 - in. all</v>
      </c>
      <c r="O13">
        <v>0</v>
      </c>
      <c r="P13">
        <f>40.88*10.764</f>
        <v>440.03232000000003</v>
      </c>
      <c r="Q13">
        <f t="shared" ref="Q13" si="11">P13/1.2</f>
        <v>366.69360000000006</v>
      </c>
      <c r="R13" s="2">
        <f>6500000+390000+30000</f>
        <v>6920000</v>
      </c>
      <c r="S13" s="7" t="s">
        <v>25</v>
      </c>
      <c r="T13" s="7"/>
    </row>
    <row r="14" spans="1:20" x14ac:dyDescent="0.25">
      <c r="A14" s="4">
        <f t="shared" si="0"/>
        <v>0</v>
      </c>
      <c r="B14" s="4">
        <f t="shared" si="1"/>
        <v>735</v>
      </c>
      <c r="C14" s="4">
        <f t="shared" si="9"/>
        <v>882</v>
      </c>
      <c r="D14" s="4">
        <f t="shared" ref="D14:D15" si="12">C14*1.2</f>
        <v>1058.3999999999999</v>
      </c>
      <c r="E14" s="15">
        <f t="shared" ref="E14:E15" si="13">R14</f>
        <v>12962000</v>
      </c>
      <c r="F14" s="9">
        <f t="shared" ref="F14:F15" si="14">ROUND((E14/B14),0)</f>
        <v>17635</v>
      </c>
      <c r="G14" s="9">
        <f t="shared" ref="G14:G15" si="15">ROUND((E14/C14),0)</f>
        <v>14696</v>
      </c>
      <c r="H14" s="9">
        <f t="shared" ref="H14:H15" si="16">ROUND((E14/D14),0)</f>
        <v>12247</v>
      </c>
      <c r="I14" s="9" t="e">
        <f>#REF!</f>
        <v>#REF!</v>
      </c>
      <c r="J14" s="4" t="str">
        <f t="shared" ref="J14:J15" si="17">S14</f>
        <v>01.02.24 - in. all</v>
      </c>
      <c r="O14">
        <v>0</v>
      </c>
      <c r="P14">
        <f t="shared" ref="P14:P15" si="18">O14/1.2</f>
        <v>0</v>
      </c>
      <c r="Q14">
        <v>735</v>
      </c>
      <c r="R14" s="2">
        <f>12200000+732000+30000</f>
        <v>12962000</v>
      </c>
      <c r="S14" s="7" t="s">
        <v>26</v>
      </c>
      <c r="T14" s="7"/>
    </row>
    <row r="15" spans="1:20" x14ac:dyDescent="0.25">
      <c r="A15" s="4">
        <f t="shared" si="0"/>
        <v>0</v>
      </c>
      <c r="B15" s="4">
        <f t="shared" si="1"/>
        <v>735</v>
      </c>
      <c r="C15" s="4">
        <f t="shared" si="9"/>
        <v>882</v>
      </c>
      <c r="D15" s="4">
        <f t="shared" si="12"/>
        <v>1058.3999999999999</v>
      </c>
      <c r="E15" s="15">
        <f t="shared" si="13"/>
        <v>12120500</v>
      </c>
      <c r="F15" s="9">
        <f t="shared" si="14"/>
        <v>16490</v>
      </c>
      <c r="G15" s="9">
        <f t="shared" si="15"/>
        <v>13742</v>
      </c>
      <c r="H15" s="9">
        <f t="shared" si="16"/>
        <v>11452</v>
      </c>
      <c r="I15" s="9" t="e">
        <f>#REF!</f>
        <v>#REF!</v>
      </c>
      <c r="J15" s="4" t="str">
        <f t="shared" si="17"/>
        <v>11.01.24 - in. all</v>
      </c>
      <c r="O15">
        <v>0</v>
      </c>
      <c r="P15">
        <f t="shared" si="18"/>
        <v>0</v>
      </c>
      <c r="Q15">
        <v>735</v>
      </c>
      <c r="R15" s="2">
        <f>11800000+290500+30000</f>
        <v>12120500</v>
      </c>
      <c r="S15" s="7" t="s">
        <v>27</v>
      </c>
      <c r="T15" s="7"/>
    </row>
    <row r="16" spans="1:20" x14ac:dyDescent="0.25">
      <c r="E16" s="7"/>
      <c r="F16" s="7"/>
      <c r="G16" s="7"/>
      <c r="H16" s="7"/>
      <c r="I16" s="7"/>
    </row>
    <row r="17" spans="7:24" x14ac:dyDescent="0.25">
      <c r="G17" t="s">
        <v>13</v>
      </c>
    </row>
    <row r="18" spans="7:24" x14ac:dyDescent="0.25">
      <c r="G18" t="s">
        <v>14</v>
      </c>
      <c r="H18">
        <v>418</v>
      </c>
    </row>
    <row r="19" spans="7:24" x14ac:dyDescent="0.25">
      <c r="G19" t="s">
        <v>15</v>
      </c>
      <c r="H19">
        <v>16</v>
      </c>
      <c r="I19" t="s">
        <v>18</v>
      </c>
    </row>
    <row r="20" spans="7:24" x14ac:dyDescent="0.25">
      <c r="H20">
        <f>H19+H18</f>
        <v>434</v>
      </c>
    </row>
    <row r="21" spans="7:24" x14ac:dyDescent="0.25">
      <c r="G21" t="s">
        <v>16</v>
      </c>
      <c r="H21">
        <v>18800</v>
      </c>
      <c r="O21" t="s">
        <v>28</v>
      </c>
      <c r="P21">
        <v>415</v>
      </c>
    </row>
    <row r="22" spans="7:24" x14ac:dyDescent="0.25">
      <c r="G22" s="5" t="s">
        <v>17</v>
      </c>
      <c r="H22" s="5">
        <f>H21*H20</f>
        <v>8159200</v>
      </c>
      <c r="O22" t="s">
        <v>29</v>
      </c>
      <c r="P22">
        <v>22</v>
      </c>
    </row>
    <row r="23" spans="7:24" x14ac:dyDescent="0.25">
      <c r="P23">
        <f>P22+P21</f>
        <v>437</v>
      </c>
    </row>
    <row r="24" spans="7:24" x14ac:dyDescent="0.25"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G25" t="s">
        <v>19</v>
      </c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G26" t="s">
        <v>20</v>
      </c>
      <c r="H26">
        <v>7090096</v>
      </c>
      <c r="I26" t="s">
        <v>24</v>
      </c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G27" t="s">
        <v>21</v>
      </c>
      <c r="H27">
        <v>425500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G28" t="s">
        <v>22</v>
      </c>
      <c r="H28">
        <v>30000</v>
      </c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G29" t="s">
        <v>23</v>
      </c>
      <c r="H29">
        <f>SUM(H26:H28)</f>
        <v>7545596</v>
      </c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02868-2615-43B1-BB03-E00044C35BC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325EE-F083-44E7-B2FB-E255721FCDC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9FB27-2597-4CEF-A169-948609F02172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2024-02-05T05:22:40Z</dcterms:modified>
</cp:coreProperties>
</file>