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AAAB720-8710-4973-ABD7-17D46649898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5" l="1"/>
  <c r="I17" i="5"/>
  <c r="G9" i="5"/>
  <c r="B9" i="5"/>
  <c r="J9" i="5"/>
  <c r="I36" i="5"/>
  <c r="K44" i="5"/>
  <c r="J44" i="5"/>
  <c r="I11" i="5"/>
  <c r="I12" i="5" s="1"/>
  <c r="E44" i="5"/>
  <c r="G44" i="5" s="1"/>
  <c r="K43" i="5"/>
  <c r="J43" i="5"/>
  <c r="G43" i="5"/>
  <c r="E43" i="5"/>
  <c r="E40" i="5"/>
  <c r="L9" i="5"/>
  <c r="G40" i="5"/>
  <c r="I33" i="5"/>
  <c r="B19" i="5" l="1"/>
  <c r="I35" i="5"/>
  <c r="I34" i="5"/>
  <c r="J42" i="5"/>
  <c r="K42" i="5" s="1"/>
  <c r="G42" i="5"/>
  <c r="J41" i="5"/>
  <c r="G41" i="5"/>
  <c r="M40" i="5"/>
  <c r="J40" i="5"/>
  <c r="L40" i="5" s="1"/>
  <c r="J39" i="5"/>
  <c r="L39" i="5" s="1"/>
  <c r="G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B8" i="5" s="1"/>
  <c r="K41" i="5" l="1"/>
  <c r="L41" i="5"/>
  <c r="B14" i="5"/>
  <c r="B15" i="5" s="1"/>
  <c r="B20" i="5" s="1"/>
  <c r="K39" i="5"/>
  <c r="K40" i="5"/>
  <c r="B23" i="5" l="1"/>
  <c r="B25" i="5"/>
  <c r="B21" i="5"/>
  <c r="B22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<sst xmlns="http://schemas.openxmlformats.org/spreadsheetml/2006/main" count="27" uniqueCount="27">
  <si>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</si>
  <si>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</si>
  <si>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</si>
  <si>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</si>
  <si>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</si>
  <si>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</si>
  <si>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</si>
  <si>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</si>
  <si>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</si>
  <si>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</si>
  <si>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</si>
  <si>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</si>
  <si>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</si>
  <si>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</si>
  <si>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</si>
  <si>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</si>
  <si>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</si>
  <si>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</si>
  <si>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</si>
  <si>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</si>
  <si>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</si>
  <si>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</si>
  <si>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</si>
  <si>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</si>
  <si>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</si>
  <si>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</si>
  <si>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Approx.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</si>
</sst>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573111</xdr:colOff>
      <xdr:row>41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C64805-73E0-487E-AD13-23BAA1FF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45911" cy="7849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C467E-0570-402F-A8BC-462D02A9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040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602286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5E81C-A712-44C1-B3EE-D61E9914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42286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554229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F0425-394F-4A11-B62B-63E05503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6229" cy="7983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G15" sqref="G15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2020</v>
      </c>
      <c r="C6" s="4"/>
      <c r="D6" s="3"/>
      <c r="H6" t="s">
        <v>26</v>
      </c>
      <c r="I6" s="3">
        <v>2020</v>
      </c>
      <c r="J6" s="3">
        <v>2024</v>
      </c>
      <c r="K6" s="3">
        <f>J6-I6</f>
        <v>4</v>
      </c>
      <c r="L6" s="3">
        <f>K6-60</f>
        <v>-56</v>
      </c>
    </row>
    <row r="7" spans="1:12" ht="16.5" x14ac:dyDescent="0.3">
      <c r="A7" s="4" t="s">
        <v>6</v>
      </c>
      <c r="B7" s="4">
        <f>B5-B6</f>
        <v>4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-56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715*3000</f>
        <v>2145000</v>
      </c>
      <c r="C9" s="8"/>
      <c r="D9" s="7"/>
      <c r="G9">
        <f>60.38*10.764</f>
        <v>649.93031999999994</v>
      </c>
      <c r="H9" s="12"/>
      <c r="I9" s="13">
        <v>650</v>
      </c>
      <c r="J9" s="13">
        <f>I9*1.1</f>
        <v>715.00000000000011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>
        <v>26000</v>
      </c>
      <c r="J10" s="13"/>
      <c r="K10" s="13"/>
    </row>
    <row r="11" spans="1:12" ht="16.5" x14ac:dyDescent="0.3">
      <c r="A11" s="4"/>
      <c r="B11" s="4"/>
      <c r="C11" s="4"/>
      <c r="D11" s="3"/>
      <c r="H11" s="12"/>
      <c r="I11" s="13">
        <f>I10*I9</f>
        <v>16900000</v>
      </c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>
        <f>I11/523</f>
        <v>32313.575525812619</v>
      </c>
      <c r="J12" s="3"/>
      <c r="K12" s="3"/>
    </row>
    <row r="13" spans="1:12" ht="16.5" x14ac:dyDescent="0.3">
      <c r="A13" s="4" t="s">
        <v>10</v>
      </c>
      <c r="B13" s="4">
        <f>B12*0/60</f>
        <v>0</v>
      </c>
      <c r="C13" s="4"/>
      <c r="D13" s="3"/>
    </row>
    <row r="14" spans="1:12" ht="16.5" x14ac:dyDescent="0.3">
      <c r="A14" s="4"/>
      <c r="B14" s="9">
        <f>B13%</f>
        <v>0</v>
      </c>
      <c r="C14" s="9"/>
      <c r="D14" s="18"/>
    </row>
    <row r="15" spans="1:12" ht="16.5" x14ac:dyDescent="0.3">
      <c r="A15" s="4" t="s">
        <v>11</v>
      </c>
      <c r="B15" s="8">
        <f>ROUND((B9*B14),0)</f>
        <v>0</v>
      </c>
      <c r="C15" s="8"/>
      <c r="D15" s="8"/>
    </row>
    <row r="16" spans="1:12" ht="16.5" x14ac:dyDescent="0.3">
      <c r="A16" s="4"/>
      <c r="B16" s="8"/>
      <c r="C16" s="8"/>
      <c r="D16" s="8"/>
      <c r="I16" t="s">
        <v>25</v>
      </c>
    </row>
    <row r="17" spans="1:9" ht="16.5" x14ac:dyDescent="0.3">
      <c r="A17" s="4" t="s">
        <v>2</v>
      </c>
      <c r="B17" s="8">
        <v>650</v>
      </c>
      <c r="C17" s="8"/>
      <c r="D17" s="7"/>
      <c r="I17">
        <f>187+29+23+123+22+3+70+158</f>
        <v>615</v>
      </c>
    </row>
    <row r="18" spans="1:9" ht="16.5" x14ac:dyDescent="0.3">
      <c r="A18" s="4" t="s">
        <v>22</v>
      </c>
      <c r="B18" s="4">
        <v>26500</v>
      </c>
      <c r="C18" s="4"/>
      <c r="D18" s="3"/>
    </row>
    <row r="19" spans="1:9" ht="16.5" x14ac:dyDescent="0.3">
      <c r="A19" s="4" t="s">
        <v>12</v>
      </c>
      <c r="B19" s="8">
        <f>B18*B17</f>
        <v>17225000</v>
      </c>
      <c r="C19" s="8"/>
      <c r="D19" s="7"/>
    </row>
    <row r="20" spans="1:9" ht="16.5" x14ac:dyDescent="0.3">
      <c r="A20" s="10" t="s">
        <v>13</v>
      </c>
      <c r="B20" s="11">
        <f>B19-B15</f>
        <v>17225000</v>
      </c>
      <c r="C20" s="19"/>
      <c r="D20" s="19"/>
    </row>
    <row r="21" spans="1:9" ht="16.5" x14ac:dyDescent="0.3">
      <c r="A21" s="10" t="s">
        <v>14</v>
      </c>
      <c r="B21" s="11">
        <f>B20*0.9</f>
        <v>15502500</v>
      </c>
      <c r="C21" s="19"/>
      <c r="D21" s="19"/>
    </row>
    <row r="22" spans="1:9" ht="16.5" x14ac:dyDescent="0.3">
      <c r="A22" s="10" t="s">
        <v>15</v>
      </c>
      <c r="B22" s="11">
        <f>B20*0.8</f>
        <v>13780000</v>
      </c>
      <c r="C22" s="19"/>
      <c r="D22" s="19"/>
    </row>
    <row r="23" spans="1:9" ht="16.5" x14ac:dyDescent="0.3">
      <c r="A23" s="10" t="s">
        <v>16</v>
      </c>
      <c r="B23" s="11">
        <f>B20*0.039/12</f>
        <v>55981.25</v>
      </c>
      <c r="C23" s="19"/>
      <c r="D23" s="19"/>
    </row>
    <row r="25" spans="1:9" x14ac:dyDescent="0.25">
      <c r="B25" s="1">
        <f>B20/650</f>
        <v>26500</v>
      </c>
    </row>
    <row r="26" spans="1:9" x14ac:dyDescent="0.25">
      <c r="B26" s="1"/>
    </row>
    <row r="30" spans="1:9" x14ac:dyDescent="0.25">
      <c r="E30" t="s">
        <v>17</v>
      </c>
    </row>
    <row r="31" spans="1:9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9" x14ac:dyDescent="0.25">
      <c r="D32" s="3"/>
      <c r="E32" s="5">
        <v>685</v>
      </c>
      <c r="F32" s="3">
        <v>20000000</v>
      </c>
      <c r="G32" s="3">
        <f t="shared" ref="G32:G37" si="0">F32/E32</f>
        <v>29197.080291970804</v>
      </c>
      <c r="H32" s="3" t="e">
        <f t="shared" ref="H32:H37" si="1">F32/D32</f>
        <v>#DIV/0!</v>
      </c>
      <c r="I32" s="3"/>
    </row>
    <row r="33" spans="4:13" x14ac:dyDescent="0.25">
      <c r="D33" s="3"/>
      <c r="E33" s="5">
        <v>671</v>
      </c>
      <c r="F33" s="3">
        <v>19600000</v>
      </c>
      <c r="G33" s="3">
        <f t="shared" si="0"/>
        <v>29210.134128166916</v>
      </c>
      <c r="H33" s="3">
        <f>G33/1.2</f>
        <v>24341.778440139096</v>
      </c>
      <c r="I33" s="3" t="e">
        <f>F33/D33</f>
        <v>#DIV/0!</v>
      </c>
    </row>
    <row r="34" spans="4:13" x14ac:dyDescent="0.25">
      <c r="D34" s="3"/>
      <c r="E34" s="5">
        <v>650</v>
      </c>
      <c r="F34" s="7">
        <v>16500000</v>
      </c>
      <c r="G34" s="3">
        <f t="shared" si="0"/>
        <v>25384.615384615383</v>
      </c>
      <c r="H34" s="3" t="e">
        <f t="shared" si="1"/>
        <v>#DIV/0!</v>
      </c>
      <c r="I34" s="3">
        <f>D34/E34</f>
        <v>0</v>
      </c>
    </row>
    <row r="35" spans="4:13" x14ac:dyDescent="0.25">
      <c r="D35" s="3"/>
      <c r="E35" s="5">
        <v>600</v>
      </c>
      <c r="F35" s="7">
        <v>17500000</v>
      </c>
      <c r="G35" s="6">
        <f t="shared" si="0"/>
        <v>29166.666666666668</v>
      </c>
      <c r="H35" s="6" t="e">
        <f t="shared" si="1"/>
        <v>#DIV/0!</v>
      </c>
      <c r="I35" s="3">
        <f>D35/E35</f>
        <v>0</v>
      </c>
    </row>
    <row r="36" spans="4:13" x14ac:dyDescent="0.25">
      <c r="D36" s="3"/>
      <c r="E36" s="6">
        <v>650</v>
      </c>
      <c r="F36" s="6">
        <v>19000000</v>
      </c>
      <c r="G36" s="6">
        <f t="shared" si="0"/>
        <v>29230.76923076923</v>
      </c>
      <c r="H36" s="6" t="e">
        <f t="shared" si="1"/>
        <v>#DIV/0!</v>
      </c>
      <c r="I36" s="3">
        <f>D36/E36</f>
        <v>0</v>
      </c>
    </row>
    <row r="37" spans="4:13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3" x14ac:dyDescent="0.25">
      <c r="E38" t="s">
        <v>21</v>
      </c>
    </row>
    <row r="39" spans="4:13" x14ac:dyDescent="0.25">
      <c r="D39" s="3"/>
      <c r="E39" s="2">
        <v>875</v>
      </c>
      <c r="F39" s="2">
        <v>10400000</v>
      </c>
      <c r="G39" s="3">
        <f t="shared" ref="G39:G44" si="2">F39/E39</f>
        <v>11885.714285714286</v>
      </c>
      <c r="H39">
        <v>624000</v>
      </c>
      <c r="I39">
        <v>30000</v>
      </c>
      <c r="J39" s="3">
        <f t="shared" ref="J39:J44" si="3">I39+H39+F39</f>
        <v>11054000</v>
      </c>
      <c r="K39" s="3">
        <f t="shared" ref="K39:K44" si="4">J39/E39</f>
        <v>12633.142857142857</v>
      </c>
      <c r="L39" s="7" t="e">
        <f>J39/D39</f>
        <v>#DIV/0!</v>
      </c>
      <c r="M39" s="3"/>
    </row>
    <row r="40" spans="4:13" x14ac:dyDescent="0.25">
      <c r="D40" s="3">
        <v>872</v>
      </c>
      <c r="E40" s="2">
        <f>D40*1.2</f>
        <v>1046.3999999999999</v>
      </c>
      <c r="F40" s="2">
        <v>13200000</v>
      </c>
      <c r="G40" s="3">
        <f t="shared" si="2"/>
        <v>12614.67889908257</v>
      </c>
      <c r="H40">
        <v>156000</v>
      </c>
      <c r="I40">
        <v>30000</v>
      </c>
      <c r="J40" s="3">
        <f t="shared" si="3"/>
        <v>13386000</v>
      </c>
      <c r="K40" s="3">
        <f t="shared" si="4"/>
        <v>12792.431192660551</v>
      </c>
      <c r="L40" s="7">
        <f>J40/D40</f>
        <v>15350.91743119266</v>
      </c>
      <c r="M40" s="3">
        <f>F40/D40</f>
        <v>15137.614678899083</v>
      </c>
    </row>
    <row r="41" spans="4:13" x14ac:dyDescent="0.25">
      <c r="D41" s="3"/>
      <c r="E41" s="3">
        <v>525</v>
      </c>
      <c r="F41" s="3">
        <v>8500000</v>
      </c>
      <c r="G41" s="3">
        <f t="shared" si="2"/>
        <v>16190.476190476191</v>
      </c>
      <c r="H41" s="3">
        <v>51000</v>
      </c>
      <c r="I41" s="3">
        <v>30000</v>
      </c>
      <c r="J41" s="3">
        <f t="shared" si="3"/>
        <v>8581000</v>
      </c>
      <c r="K41" s="3">
        <f t="shared" si="4"/>
        <v>16344.761904761905</v>
      </c>
      <c r="L41" s="3" t="e">
        <f>J41/D41</f>
        <v>#DIV/0!</v>
      </c>
      <c r="M41" s="3"/>
    </row>
    <row r="42" spans="4:13" x14ac:dyDescent="0.25">
      <c r="D42" s="3"/>
      <c r="E42" s="3">
        <v>980</v>
      </c>
      <c r="F42" s="3">
        <v>12100000</v>
      </c>
      <c r="G42" s="3">
        <f t="shared" si="2"/>
        <v>12346.938775510203</v>
      </c>
      <c r="H42" s="3">
        <v>726000</v>
      </c>
      <c r="I42" s="3">
        <v>30000</v>
      </c>
      <c r="J42" s="3">
        <f t="shared" si="3"/>
        <v>12856000</v>
      </c>
      <c r="K42" s="3">
        <f t="shared" si="4"/>
        <v>13118.367346938776</v>
      </c>
      <c r="L42" s="3"/>
      <c r="M42" s="3"/>
    </row>
    <row r="43" spans="4:13" x14ac:dyDescent="0.25">
      <c r="E43">
        <f>108.6*10.764</f>
        <v>1168.9703999999999</v>
      </c>
      <c r="F43">
        <v>20000000</v>
      </c>
      <c r="G43" s="3">
        <f t="shared" si="2"/>
        <v>17109.073078326022</v>
      </c>
      <c r="H43">
        <v>1200000</v>
      </c>
      <c r="I43" s="3">
        <v>30000</v>
      </c>
      <c r="J43" s="3">
        <f t="shared" si="3"/>
        <v>21230000</v>
      </c>
      <c r="K43" s="3">
        <f t="shared" si="4"/>
        <v>18161.281072643073</v>
      </c>
    </row>
    <row r="44" spans="4:13" x14ac:dyDescent="0.25">
      <c r="D44">
        <v>872</v>
      </c>
      <c r="E44">
        <f>D44*1.2</f>
        <v>1046.3999999999999</v>
      </c>
      <c r="F44">
        <v>15000000</v>
      </c>
      <c r="G44" s="20">
        <f t="shared" si="2"/>
        <v>14334.862385321103</v>
      </c>
      <c r="H44">
        <v>900000</v>
      </c>
      <c r="I44" s="3">
        <v>30000</v>
      </c>
      <c r="J44" s="3">
        <f t="shared" si="3"/>
        <v>15930000</v>
      </c>
      <c r="K44" s="3">
        <f t="shared" si="4"/>
        <v>15223.623853211011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A37" workbookViewId="0">
      <selection activeCell="A37" sqref="A37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2024-02-21T06:06:36Z</dcterms:modified>
</cp:coreProperties>
</file>