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CBD Belapur\Rupali Ahire\"/>
    </mc:Choice>
  </mc:AlternateContent>
  <xr:revisionPtr revIDLastSave="0" documentId="13_ncr:1_{C58FC9B4-95C0-44A6-A256-BC55DE56C58C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9" i="4" l="1"/>
  <c r="Q8" i="4"/>
  <c r="Q7" i="4"/>
  <c r="Q6" i="4"/>
  <c r="G31" i="4" l="1"/>
  <c r="C5" i="25" l="1"/>
  <c r="C4" i="25"/>
  <c r="C3" i="25"/>
  <c r="P2" i="4"/>
  <c r="P3" i="4"/>
  <c r="B3" i="4" s="1"/>
  <c r="C3" i="4" s="1"/>
  <c r="D3" i="4" s="1"/>
  <c r="P4" i="4"/>
  <c r="P5" i="4"/>
  <c r="B6" i="4"/>
  <c r="C6" i="4" s="1"/>
  <c r="B7" i="4"/>
  <c r="C7" i="4" s="1"/>
  <c r="D7" i="4" s="1"/>
  <c r="B9" i="4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<sst xmlns="http://schemas.openxmlformats.org/spreadsheetml/2006/main" count="131" uniqueCount="89">
  <si>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</si>
  <si>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</si>
  <si>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</si>
  <si>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</si>
  <si>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</si>
  <si>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</si>
  <si>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</si>
  <si>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</si>
  <si>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</si>
  <si>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</si>
  <si>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</si>
  <si>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</si>
  <si>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</si>
  <si>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</si>
  <si>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</si>
  <si>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</si>
  <si>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</si>
  <si>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</si>
  <si>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</si>
  <si>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</si>
  <si>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</si>
  <si>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</si>
  <si>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</si>
  <si>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</si>
  <si>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</si>
  <si>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</si>
  <si>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</si>
  <si>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</si>
  <si>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</si>
  <si>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</si>
  <si>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</si>
  <si>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</si>
  <si>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</si>
  <si>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</si>
  <si>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</si>
  <si>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</si>
  <si>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</si>
  <si>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</si>
  <si>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</si>
  <si>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</si>
  <si>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</si>
  <si>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</si>
  <si>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</si>
  <si>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</si>
  <si>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</si>
  <si>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</si>
  <si>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</si>
  <si>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</si>
  <si>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</si>
  <si>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</si>
  <si>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</si>
  <si>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</si>
  <si>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</si>
  <si>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</si>
  <si>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</si>
  <si>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</si>
  <si>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</si>
  <si>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</si>
  <si>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</si>
  <si>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</si>
  <si>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</si>
  <si>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</si>
  <si>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</si>
  <si>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</si>
  <si>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</si>
  <si>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</si>
  <si>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</si>
  <si>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</si>
  <si>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</si>
  <si>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</si>
  <si>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</si>
  <si>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</si>
  <si>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</si>
  <si>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</si>
  <si>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</si>
  <si>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</si>
  <si>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</si>
  <si>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</si>
  <si>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</si>
  <si>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</si>
  <si>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</si>
  <si>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</si>
  <si>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</si>
  <si>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24.01.2024</t>
  </si>
  <si>
    <t>ACA</t>
  </si>
  <si>
    <t>IGR-15.01.24</t>
  </si>
  <si>
    <t>IGR-18.01.24</t>
  </si>
  <si>
    <t>IGR-01.02.24</t>
  </si>
  <si>
    <t>IGR-27.01.24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</si>
</sst>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0</xdr:rowOff>
    </xdr:from>
    <xdr:to>
      <xdr:col>29</xdr:col>
      <xdr:colOff>544258</xdr:colOff>
      <xdr:row>39</xdr:row>
      <xdr:rowOff>77327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B5F8E9-DA92-46DD-B8FD-F60F5AE71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06225" y="0"/>
          <a:ext cx="9554908" cy="8078327"/>
        </a:xfrm>
        <a:prstGeom prst="rect">
          <a:avLst/>
        </a:prstGeom>
      </xdr:spPr>
    </xdr:pic>
    <xdr:clientData/>
  </xdr:twoCellAnchor>
  <xdr:twoCellAnchor editAs="oneCell">
    <xdr:from>
      <xdr:col>7</xdr:col>
      <xdr:colOff>704850</xdr:colOff>
      <xdr:row>1</xdr:row>
      <xdr:rowOff>9525</xdr:rowOff>
    </xdr:from>
    <xdr:to>
      <xdr:col>22</xdr:col>
      <xdr:colOff>601415</xdr:colOff>
      <xdr:row>40</xdr:row>
      <xdr:rowOff>172589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DECD61-0F9D-475D-977E-2AC842DB9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48550" y="200025"/>
          <a:ext cx="9602540" cy="8164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2261CD-6C43-45BA-85FD-A395978BA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B44ADF-BB3C-4C39-9ADE-49CC7F5D6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499BB7-9438-4E79-AA8D-F957A3EE0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52FF0A-C17D-4EA5-AE22-CB891077B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11568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3EA68E-9304-435E-A489-8ACB05651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41968" cy="8849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535431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57E764-0D8D-4C97-B7A5-C42C44E15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56231" cy="8611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402318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885FAD-D556-4093-99F0-B846690A3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51918" cy="89261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278476</xdr:colOff>
      <xdr:row>46</xdr:row>
      <xdr:rowOff>144118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DCEA7B-8E66-44B2-9A5F-E95757710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28076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H22" sqref="H2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F32" sqref="F3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7200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4700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4700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7200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287</v>
      </c>
      <c r="D18" s="26"/>
      <c r="F18" s="19"/>
    </row>
    <row r="19" spans="1:6" x14ac:dyDescent="0.25">
      <c r="A19" s="16" t="s">
        <v>73</v>
      </c>
      <c r="B19" s="6"/>
      <c r="C19" s="32">
        <f>C18*C16</f>
        <v>2066400</v>
      </c>
      <c r="D19" s="33"/>
      <c r="E19" s="70"/>
      <c r="F19" s="34"/>
    </row>
    <row r="20" spans="1:6" x14ac:dyDescent="0.25">
      <c r="A20" s="16" t="s">
        <v>24</v>
      </c>
      <c r="C20" s="35">
        <f>C19*90%</f>
        <v>1859760</v>
      </c>
      <c r="D20" s="32"/>
      <c r="F20" s="19"/>
    </row>
    <row r="21" spans="1:6" x14ac:dyDescent="0.25">
      <c r="A21" s="16" t="s">
        <v>25</v>
      </c>
      <c r="C21" s="35">
        <f>C19*80%</f>
        <v>1653120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717500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4305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7" sqref="F7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315</v>
      </c>
      <c r="C2" s="4">
        <f t="shared" ref="C2:C16" si="1">B2*1.2</f>
        <v>378</v>
      </c>
      <c r="D2" s="4">
        <f t="shared" ref="D2:D16" si="2">C2*1.2</f>
        <v>453.59999999999997</v>
      </c>
      <c r="E2" s="5">
        <f t="shared" ref="E2:E16" si="3">R2</f>
        <v>3500000</v>
      </c>
      <c r="F2" s="4">
        <f t="shared" ref="F2:F15" si="4">ROUND((E2/B2),0)</f>
        <v>11111</v>
      </c>
      <c r="G2" s="4">
        <f t="shared" ref="G2:G15" si="5">ROUND((E2/C2),0)</f>
        <v>9259</v>
      </c>
      <c r="H2" s="4">
        <f t="shared" ref="H2:H15" si="6">ROUND((E2/D2),0)</f>
        <v>7716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315</v>
      </c>
      <c r="R2" s="2">
        <v>3500000</v>
      </c>
      <c r="S2" s="2" t="s">
        <v>85</v>
      </c>
    </row>
    <row r="3" spans="1:19" x14ac:dyDescent="0.25">
      <c r="A3" s="4">
        <v>2</v>
      </c>
      <c r="B3" s="4">
        <f t="shared" si="0"/>
        <v>352</v>
      </c>
      <c r="C3" s="4">
        <f t="shared" si="1"/>
        <v>422.4</v>
      </c>
      <c r="D3" s="4">
        <f t="shared" si="2"/>
        <v>506.87999999999994</v>
      </c>
      <c r="E3" s="5">
        <f t="shared" si="3"/>
        <v>2600000</v>
      </c>
      <c r="F3" s="77">
        <f t="shared" si="4"/>
        <v>7386</v>
      </c>
      <c r="G3" s="77">
        <f t="shared" si="5"/>
        <v>6155</v>
      </c>
      <c r="H3" s="77">
        <f t="shared" si="6"/>
        <v>5129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352</v>
      </c>
      <c r="R3" s="78">
        <v>2600000</v>
      </c>
      <c r="S3" s="78" t="s">
        <v>86</v>
      </c>
    </row>
    <row r="4" spans="1:19" x14ac:dyDescent="0.25">
      <c r="A4" s="4">
        <v>3</v>
      </c>
      <c r="B4" s="4">
        <f t="shared" si="0"/>
        <v>359</v>
      </c>
      <c r="C4" s="4">
        <f t="shared" si="1"/>
        <v>430.8</v>
      </c>
      <c r="D4" s="4">
        <f t="shared" si="2"/>
        <v>516.96</v>
      </c>
      <c r="E4" s="5">
        <f t="shared" si="3"/>
        <v>3000000</v>
      </c>
      <c r="F4" s="4">
        <f t="shared" si="4"/>
        <v>8357</v>
      </c>
      <c r="G4" s="4">
        <f t="shared" si="5"/>
        <v>6964</v>
      </c>
      <c r="H4" s="4">
        <f t="shared" si="6"/>
        <v>5803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359</v>
      </c>
      <c r="R4" s="2">
        <v>3000000</v>
      </c>
      <c r="S4" s="2" t="s">
        <v>87</v>
      </c>
    </row>
    <row r="5" spans="1:19" x14ac:dyDescent="0.25">
      <c r="A5" s="4">
        <v>4</v>
      </c>
      <c r="B5" s="4">
        <f t="shared" si="0"/>
        <v>208</v>
      </c>
      <c r="C5" s="4">
        <f t="shared" si="1"/>
        <v>249.6</v>
      </c>
      <c r="D5" s="4">
        <f t="shared" si="2"/>
        <v>299.52</v>
      </c>
      <c r="E5" s="5">
        <f t="shared" si="3"/>
        <v>1500000</v>
      </c>
      <c r="F5" s="77">
        <f t="shared" si="4"/>
        <v>7212</v>
      </c>
      <c r="G5" s="77">
        <f t="shared" si="5"/>
        <v>6010</v>
      </c>
      <c r="H5" s="77">
        <f t="shared" si="6"/>
        <v>5008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208</v>
      </c>
      <c r="R5" s="78">
        <v>1500000</v>
      </c>
      <c r="S5" s="78" t="s">
        <v>88</v>
      </c>
    </row>
    <row r="6" spans="1:19" x14ac:dyDescent="0.25">
      <c r="A6" s="4">
        <v>5</v>
      </c>
      <c r="B6" s="4">
        <f t="shared" si="0"/>
        <v>409.09090909090907</v>
      </c>
      <c r="C6" s="4">
        <f t="shared" si="1"/>
        <v>490.90909090909088</v>
      </c>
      <c r="D6" s="4">
        <f t="shared" si="2"/>
        <v>589.09090909090901</v>
      </c>
      <c r="E6" s="5">
        <f t="shared" si="3"/>
        <v>2700000</v>
      </c>
      <c r="F6" s="77">
        <f t="shared" si="4"/>
        <v>6600</v>
      </c>
      <c r="G6" s="77">
        <f t="shared" si="5"/>
        <v>5500</v>
      </c>
      <c r="H6" s="77">
        <f t="shared" si="6"/>
        <v>4583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v>450</v>
      </c>
      <c r="Q6" s="7">
        <f>P6/1.1</f>
        <v>409.09090909090907</v>
      </c>
      <c r="R6" s="78">
        <v>2700000</v>
      </c>
      <c r="S6" s="2"/>
    </row>
    <row r="7" spans="1:19" x14ac:dyDescent="0.25">
      <c r="A7" s="4">
        <v>6</v>
      </c>
      <c r="B7" s="4">
        <f t="shared" si="0"/>
        <v>554.5454545454545</v>
      </c>
      <c r="C7" s="4">
        <f t="shared" si="1"/>
        <v>665.45454545454538</v>
      </c>
      <c r="D7" s="4">
        <f t="shared" si="2"/>
        <v>798.54545454545439</v>
      </c>
      <c r="E7" s="5">
        <f t="shared" si="3"/>
        <v>3200000</v>
      </c>
      <c r="F7" s="77">
        <f t="shared" si="4"/>
        <v>5770</v>
      </c>
      <c r="G7" s="77">
        <f t="shared" si="5"/>
        <v>4809</v>
      </c>
      <c r="H7" s="77">
        <f t="shared" si="6"/>
        <v>4007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v>610</v>
      </c>
      <c r="Q7" s="7">
        <f>P7/1.1</f>
        <v>554.5454545454545</v>
      </c>
      <c r="R7" s="78">
        <v>3200000</v>
      </c>
      <c r="S7" s="2"/>
    </row>
    <row r="8" spans="1:19" x14ac:dyDescent="0.25">
      <c r="A8" s="4">
        <v>7</v>
      </c>
      <c r="B8" s="4">
        <f t="shared" si="0"/>
        <v>586.36363636363626</v>
      </c>
      <c r="C8" s="4">
        <f t="shared" si="1"/>
        <v>703.63636363636351</v>
      </c>
      <c r="D8" s="4">
        <f t="shared" si="2"/>
        <v>844.36363636363615</v>
      </c>
      <c r="E8" s="5">
        <f t="shared" si="3"/>
        <v>4000000</v>
      </c>
      <c r="F8" s="77">
        <f t="shared" si="4"/>
        <v>6822</v>
      </c>
      <c r="G8" s="77">
        <f t="shared" si="5"/>
        <v>5685</v>
      </c>
      <c r="H8" s="77">
        <f t="shared" si="6"/>
        <v>4737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v>645</v>
      </c>
      <c r="Q8" s="7">
        <f>P8/1.1</f>
        <v>586.36363636363626</v>
      </c>
      <c r="R8" s="78">
        <v>4000000</v>
      </c>
      <c r="S8" s="2"/>
    </row>
    <row r="9" spans="1:19" x14ac:dyDescent="0.25">
      <c r="A9" s="4">
        <v>8</v>
      </c>
      <c r="B9" s="4">
        <f t="shared" si="0"/>
        <v>590.90909090909088</v>
      </c>
      <c r="C9" s="4">
        <f t="shared" si="1"/>
        <v>709.09090909090901</v>
      </c>
      <c r="D9" s="4">
        <f t="shared" si="2"/>
        <v>850.90909090909076</v>
      </c>
      <c r="E9" s="5">
        <f t="shared" si="3"/>
        <v>3800000</v>
      </c>
      <c r="F9" s="77">
        <f t="shared" si="4"/>
        <v>6431</v>
      </c>
      <c r="G9" s="77">
        <f t="shared" si="5"/>
        <v>5359</v>
      </c>
      <c r="H9" s="77">
        <f t="shared" si="6"/>
        <v>4466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v>650</v>
      </c>
      <c r="Q9" s="7">
        <f>P9/1.1</f>
        <v>590.90909090909088</v>
      </c>
      <c r="R9" s="78">
        <v>3800000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6:Q10" si="10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287</v>
      </c>
    </row>
    <row r="29" spans="1:19" s="10" customFormat="1" x14ac:dyDescent="0.25">
      <c r="C29" s="72" t="s">
        <v>1</v>
      </c>
      <c r="D29" s="72">
        <v>1700000</v>
      </c>
      <c r="F29" s="57" t="s">
        <v>71</v>
      </c>
      <c r="G29" s="57">
        <v>316</v>
      </c>
      <c r="H29" s="10">
        <f>G29/G28</f>
        <v>1.1010452961672474</v>
      </c>
    </row>
    <row r="30" spans="1:19" s="10" customFormat="1" x14ac:dyDescent="0.25">
      <c r="F30" s="57" t="s">
        <v>72</v>
      </c>
      <c r="G30" s="57">
        <v>7200</v>
      </c>
    </row>
    <row r="31" spans="1:19" s="10" customFormat="1" x14ac:dyDescent="0.25">
      <c r="C31" s="75"/>
      <c r="D31" s="75"/>
      <c r="F31" s="75" t="s">
        <v>73</v>
      </c>
      <c r="G31" s="75">
        <f>G28*G30</f>
        <v>2066400</v>
      </c>
      <c r="H31" s="10">
        <f>G31/D29</f>
        <v>1.215529411764706</v>
      </c>
    </row>
    <row r="32" spans="1:19" s="10" customFormat="1" x14ac:dyDescent="0.25">
      <c r="C32" s="75"/>
      <c r="D32" s="75"/>
      <c r="F32" s="75" t="s">
        <v>24</v>
      </c>
      <c r="G32" s="75">
        <f>G31*90%</f>
        <v>1859760</v>
      </c>
    </row>
    <row r="33" spans="3:7" s="10" customFormat="1" x14ac:dyDescent="0.25">
      <c r="C33" s="75"/>
      <c r="D33" s="75"/>
      <c r="F33" s="75" t="s">
        <v>25</v>
      </c>
      <c r="G33" s="75">
        <f>G31*80%</f>
        <v>1653120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2024-02-03T09:44:42Z</dcterms:modified>
</cp:coreProperties>
</file>