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Ambernath\Kaleem Khan\"/>
    </mc:Choice>
  </mc:AlternateContent>
  <xr:revisionPtr revIDLastSave="0" documentId="13_ncr:1_{CD0C005B-CCE2-4789-AD2F-1B5ADE7BCD2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4" i="25"/>
  <c r="Q2" i="4"/>
  <c r="C5" i="25" l="1"/>
  <c r="Q3" i="4"/>
  <c r="B3" i="4" s="1"/>
  <c r="C3" i="4" s="1"/>
  <c r="D3" i="4" s="1"/>
  <c r="P4" i="4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3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l="1"/>
  <c r="C19" i="23" s="1"/>
  <c r="C20" i="23" l="1"/>
  <c r="C21" i="23"/>
  <c r="C25" i="23"/>
  <c r="D19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<sst xmlns="http://schemas.openxmlformats.org/spreadsheetml/2006/main" count="128" uniqueCount="87">
  <si>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</si>
  <si>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</si>
  <si>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</si>
  <si>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</si>
  <si>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</si>
  <si>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</si>
  <si>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</si>
  <si>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</si>
  <si>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</si>
  <si>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</si>
  <si>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</si>
  <si>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</si>
  <si>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</si>
  <si>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</si>
  <si>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</si>
  <si>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</si>
  <si>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</si>
  <si>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</si>
  <si>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</si>
  <si>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</si>
  <si>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</si>
  <si>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</si>
  <si>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</si>
  <si>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</si>
  <si>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</si>
  <si>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</si>
  <si>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</si>
  <si>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</si>
  <si>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</si>
  <si>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</si>
  <si>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</si>
  <si>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</si>
  <si>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</si>
  <si>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</si>
  <si>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</si>
  <si>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</si>
  <si>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</si>
  <si>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</si>
  <si>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</si>
  <si>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</si>
  <si>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</si>
  <si>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</si>
  <si>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</si>
  <si>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</si>
  <si>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</si>
  <si>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</si>
  <si>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</si>
  <si>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</si>
  <si>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</si>
  <si>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</si>
  <si>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</si>
  <si>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</si>
  <si>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</si>
  <si>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</si>
  <si>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</si>
  <si>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</si>
  <si>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</si>
  <si>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</si>
  <si>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</si>
  <si>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</si>
  <si>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</si>
  <si>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</si>
  <si>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</si>
  <si>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</si>
  <si>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</si>
  <si>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</si>
  <si>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</si>
  <si>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</si>
  <si>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</si>
  <si>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</si>
  <si>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</si>
  <si>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</si>
  <si>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</si>
  <si>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</si>
  <si>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</si>
  <si>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</si>
  <si>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</si>
  <si>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</si>
  <si>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</si>
  <si>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</si>
  <si>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</si>
  <si>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</si>
  <si>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</si>
  <si>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</si>
  <si>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</si>
  <si>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28.10.2020</t>
  </si>
  <si>
    <t>IGR-40.02.23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</si>
</sst>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0</xdr:rowOff>
    </xdr:from>
    <xdr:to>
      <xdr:col>21</xdr:col>
      <xdr:colOff>334707</xdr:colOff>
      <xdr:row>40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7ECF65-16F5-4E9A-89BA-B5941E804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29400" y="0"/>
          <a:ext cx="9545382" cy="81926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345160</xdr:colOff>
      <xdr:row>48</xdr:row>
      <xdr:rowOff>29818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62206B-29DA-47F5-8FCA-44E33D8BE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94760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6CBF5F-0312-4FB7-9965-1B436496B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071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459221</xdr:colOff>
      <xdr:row>45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57221B-558A-4114-8D49-1384F18F6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0021" cy="8592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402318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0780B-DFB5-49B0-98A6-F4C60A1BC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51918" cy="89166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573792</xdr:colOff>
      <xdr:row>46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E5685-6DD9-4BA5-81E8-EF1BD9C86C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423392" cy="8935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469002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E3760C-FB48-41B6-849E-1C06CD0D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18602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3E75B3-58D2-4DCB-915A-A3173BB25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v>58300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58300</v>
      </c>
      <c r="D5" s="62" t="s">
        <v>62</v>
      </c>
      <c r="E5" s="63">
        <f>C5/10.764</f>
        <v>5416.2021553325903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7970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50330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30701.3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38671.300000000003</v>
      </c>
      <c r="D9" s="62" t="s">
        <v>62</v>
      </c>
      <c r="E9" s="63">
        <f>C9/10.764</f>
        <v>3592.6514306949093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1985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39</v>
      </c>
      <c r="D13" s="69">
        <f>D12-C13</f>
        <v>61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topLeftCell="A2" workbookViewId="0">
      <selection activeCell="K2" sqref="K2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N33" sqref="N3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18000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2200</v>
      </c>
      <c r="D4" s="24"/>
      <c r="F4" s="19"/>
    </row>
    <row r="5" spans="1:6" x14ac:dyDescent="0.25">
      <c r="A5" s="16" t="s">
        <v>15</v>
      </c>
      <c r="B5" s="20"/>
      <c r="C5" s="21">
        <f>C3-C4</f>
        <v>15800</v>
      </c>
      <c r="D5" s="24"/>
      <c r="F5" s="19"/>
    </row>
    <row r="6" spans="1:6" x14ac:dyDescent="0.25">
      <c r="A6" s="16" t="s">
        <v>16</v>
      </c>
      <c r="B6" s="20"/>
      <c r="C6" s="21">
        <f>C4</f>
        <v>2200</v>
      </c>
      <c r="D6" s="24"/>
      <c r="F6" s="19"/>
    </row>
    <row r="7" spans="1:6" x14ac:dyDescent="0.25">
      <c r="A7" s="16" t="s">
        <v>17</v>
      </c>
      <c r="B7" s="25"/>
      <c r="C7" s="26">
        <f>D7-D8</f>
        <v>39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21</v>
      </c>
      <c r="D8" s="26">
        <v>1985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58.5</v>
      </c>
      <c r="D10" s="26"/>
      <c r="F10" s="19"/>
    </row>
    <row r="11" spans="1:6" x14ac:dyDescent="0.25">
      <c r="A11" s="16"/>
      <c r="B11" s="27"/>
      <c r="C11" s="28">
        <f>C10%</f>
        <v>0.58499999999999996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1287</v>
      </c>
      <c r="D12" s="24"/>
      <c r="F12" s="19"/>
    </row>
    <row r="13" spans="1:6" x14ac:dyDescent="0.25">
      <c r="A13" s="16" t="s">
        <v>22</v>
      </c>
      <c r="B13" s="20"/>
      <c r="C13" s="21">
        <f>C6-C12</f>
        <v>913</v>
      </c>
      <c r="D13" s="24"/>
      <c r="F13" s="19"/>
    </row>
    <row r="14" spans="1:6" x14ac:dyDescent="0.25">
      <c r="A14" s="16" t="s">
        <v>15</v>
      </c>
      <c r="B14" s="20"/>
      <c r="C14" s="21">
        <f>C5</f>
        <v>15800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16713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240</v>
      </c>
      <c r="D18" s="26">
        <v>200</v>
      </c>
      <c r="F18" s="19"/>
    </row>
    <row r="19" spans="1:6" x14ac:dyDescent="0.25">
      <c r="A19" s="16" t="s">
        <v>73</v>
      </c>
      <c r="B19" s="6"/>
      <c r="C19" s="32">
        <f>C18*C16</f>
        <v>4011120</v>
      </c>
      <c r="D19" s="77">
        <f>C19*0.7</f>
        <v>2807784</v>
      </c>
      <c r="E19" s="69"/>
      <c r="F19" s="33"/>
    </row>
    <row r="20" spans="1:6" x14ac:dyDescent="0.25">
      <c r="A20" s="16" t="s">
        <v>24</v>
      </c>
      <c r="C20" s="34">
        <f>C19*90%</f>
        <v>3610008</v>
      </c>
      <c r="D20" s="32"/>
      <c r="F20" s="19"/>
    </row>
    <row r="21" spans="1:6" x14ac:dyDescent="0.25">
      <c r="A21" s="16" t="s">
        <v>25</v>
      </c>
      <c r="C21" s="34">
        <f>C19*80%</f>
        <v>3208896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528000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8356.5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265.83333333333337</v>
      </c>
      <c r="C2" s="4">
        <f t="shared" ref="C2:C16" si="1">B2*1.2</f>
        <v>319.00000000000006</v>
      </c>
      <c r="D2" s="4">
        <f t="shared" ref="D2:D16" si="2">C2*1.2</f>
        <v>382.80000000000007</v>
      </c>
      <c r="E2" s="5">
        <f t="shared" ref="E2:E16" si="3">R2</f>
        <v>7000000</v>
      </c>
      <c r="F2" s="4">
        <f t="shared" ref="F2:F15" si="4">ROUND((E2/B2),0)</f>
        <v>26332</v>
      </c>
      <c r="G2" s="4">
        <f t="shared" ref="G2:G15" si="5">ROUND((E2/C2),0)</f>
        <v>21944</v>
      </c>
      <c r="H2" s="4">
        <f t="shared" ref="H2:H15" si="6">ROUND((E2/D2),0)</f>
        <v>18286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319</v>
      </c>
      <c r="Q2">
        <f t="shared" ref="Q2:Q10" si="9">P2/1.2</f>
        <v>265.83333333333337</v>
      </c>
      <c r="R2" s="2">
        <v>7000000</v>
      </c>
      <c r="S2" s="2"/>
    </row>
    <row r="3" spans="1:19" x14ac:dyDescent="0.25">
      <c r="A3" s="4">
        <v>2</v>
      </c>
      <c r="B3" s="4">
        <f t="shared" si="0"/>
        <v>186.66666666666669</v>
      </c>
      <c r="C3" s="4">
        <f t="shared" si="1"/>
        <v>224.00000000000003</v>
      </c>
      <c r="D3" s="4">
        <f t="shared" si="2"/>
        <v>268.8</v>
      </c>
      <c r="E3" s="5">
        <f t="shared" si="3"/>
        <v>3500000</v>
      </c>
      <c r="F3" s="4">
        <f t="shared" si="4"/>
        <v>18750</v>
      </c>
      <c r="G3" s="78">
        <f t="shared" si="5"/>
        <v>15625</v>
      </c>
      <c r="H3" s="78">
        <f t="shared" si="6"/>
        <v>13021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v>224</v>
      </c>
      <c r="Q3" s="7">
        <f t="shared" si="9"/>
        <v>186.66666666666669</v>
      </c>
      <c r="R3" s="79">
        <v>3500000</v>
      </c>
      <c r="S3" s="2"/>
    </row>
    <row r="4" spans="1:19" x14ac:dyDescent="0.25">
      <c r="A4" s="4">
        <v>3</v>
      </c>
      <c r="B4" s="4">
        <f t="shared" si="0"/>
        <v>266</v>
      </c>
      <c r="C4" s="4">
        <f t="shared" si="1"/>
        <v>319.2</v>
      </c>
      <c r="D4" s="4">
        <f t="shared" si="2"/>
        <v>383.03999999999996</v>
      </c>
      <c r="E4" s="5">
        <f t="shared" si="3"/>
        <v>7000000</v>
      </c>
      <c r="F4" s="4">
        <f t="shared" si="4"/>
        <v>26316</v>
      </c>
      <c r="G4" s="4">
        <f t="shared" si="5"/>
        <v>21930</v>
      </c>
      <c r="H4" s="4">
        <f t="shared" si="6"/>
        <v>18275</v>
      </c>
      <c r="I4" s="4">
        <f t="shared" si="7"/>
        <v>0</v>
      </c>
      <c r="J4" s="4">
        <f t="shared" si="8"/>
        <v>0</v>
      </c>
      <c r="O4">
        <v>0</v>
      </c>
      <c r="P4">
        <f t="shared" ref="P2:P10" si="10">O4/1.2</f>
        <v>0</v>
      </c>
      <c r="Q4">
        <v>266</v>
      </c>
      <c r="R4" s="2">
        <v>7000000</v>
      </c>
      <c r="S4" s="2"/>
    </row>
    <row r="5" spans="1:19" x14ac:dyDescent="0.25">
      <c r="A5" s="4">
        <v>4</v>
      </c>
      <c r="B5" s="4">
        <f t="shared" si="0"/>
        <v>250</v>
      </c>
      <c r="C5" s="4">
        <f t="shared" si="1"/>
        <v>300</v>
      </c>
      <c r="D5" s="4">
        <f t="shared" si="2"/>
        <v>360</v>
      </c>
      <c r="E5" s="5">
        <f t="shared" si="3"/>
        <v>7000000</v>
      </c>
      <c r="F5" s="4">
        <f t="shared" si="4"/>
        <v>28000</v>
      </c>
      <c r="G5" s="4">
        <f t="shared" si="5"/>
        <v>23333</v>
      </c>
      <c r="H5" s="4">
        <f t="shared" si="6"/>
        <v>19444</v>
      </c>
      <c r="I5" s="4">
        <f t="shared" si="7"/>
        <v>0</v>
      </c>
      <c r="J5" s="4">
        <f t="shared" si="8"/>
        <v>0</v>
      </c>
      <c r="O5">
        <v>0</v>
      </c>
      <c r="P5">
        <v>300</v>
      </c>
      <c r="Q5">
        <f t="shared" si="9"/>
        <v>250</v>
      </c>
      <c r="R5" s="2">
        <v>7000000</v>
      </c>
      <c r="S5" s="2"/>
    </row>
    <row r="6" spans="1:19" x14ac:dyDescent="0.25">
      <c r="A6" s="4">
        <v>5</v>
      </c>
      <c r="B6" s="4">
        <f t="shared" si="0"/>
        <v>187.5</v>
      </c>
      <c r="C6" s="4">
        <f t="shared" si="1"/>
        <v>225</v>
      </c>
      <c r="D6" s="4">
        <f t="shared" si="2"/>
        <v>270</v>
      </c>
      <c r="E6" s="5">
        <f t="shared" si="3"/>
        <v>5000000</v>
      </c>
      <c r="F6" s="4">
        <f t="shared" si="4"/>
        <v>26667</v>
      </c>
      <c r="G6" s="4">
        <f t="shared" si="5"/>
        <v>22222</v>
      </c>
      <c r="H6" s="4">
        <f t="shared" si="6"/>
        <v>18519</v>
      </c>
      <c r="I6" s="4">
        <f t="shared" si="7"/>
        <v>0</v>
      </c>
      <c r="J6" s="4">
        <f t="shared" si="8"/>
        <v>0</v>
      </c>
      <c r="O6">
        <v>0</v>
      </c>
      <c r="P6">
        <v>225</v>
      </c>
      <c r="Q6">
        <f t="shared" si="9"/>
        <v>187.5</v>
      </c>
      <c r="R6" s="2">
        <v>5000000</v>
      </c>
      <c r="S6" s="2"/>
    </row>
    <row r="7" spans="1:19" x14ac:dyDescent="0.25">
      <c r="A7" s="4">
        <v>6</v>
      </c>
      <c r="B7" s="4">
        <f t="shared" si="0"/>
        <v>166.66666666666669</v>
      </c>
      <c r="C7" s="4">
        <f t="shared" si="1"/>
        <v>200.00000000000003</v>
      </c>
      <c r="D7" s="4">
        <f t="shared" si="2"/>
        <v>240.00000000000003</v>
      </c>
      <c r="E7" s="5">
        <f t="shared" si="3"/>
        <v>4000000</v>
      </c>
      <c r="F7" s="4">
        <f t="shared" si="4"/>
        <v>24000</v>
      </c>
      <c r="G7" s="78">
        <f t="shared" si="5"/>
        <v>20000</v>
      </c>
      <c r="H7" s="78">
        <f t="shared" si="6"/>
        <v>16667</v>
      </c>
      <c r="I7" s="78">
        <f t="shared" si="7"/>
        <v>0</v>
      </c>
      <c r="J7" s="78">
        <f t="shared" si="8"/>
        <v>0</v>
      </c>
      <c r="K7" s="7"/>
      <c r="L7" s="7"/>
      <c r="M7" s="7"/>
      <c r="N7" s="7"/>
      <c r="O7" s="7">
        <v>0</v>
      </c>
      <c r="P7" s="7">
        <v>200</v>
      </c>
      <c r="Q7" s="7">
        <f t="shared" si="9"/>
        <v>166.66666666666669</v>
      </c>
      <c r="R7" s="79">
        <v>4000000</v>
      </c>
      <c r="S7" s="2"/>
    </row>
    <row r="8" spans="1:19" x14ac:dyDescent="0.25">
      <c r="A8" s="4">
        <v>7</v>
      </c>
      <c r="B8" s="4">
        <f t="shared" si="0"/>
        <v>190</v>
      </c>
      <c r="C8" s="4">
        <f t="shared" si="1"/>
        <v>228</v>
      </c>
      <c r="D8" s="4">
        <f t="shared" si="2"/>
        <v>273.59999999999997</v>
      </c>
      <c r="E8" s="5">
        <f t="shared" si="3"/>
        <v>3700000</v>
      </c>
      <c r="F8" s="4">
        <f t="shared" si="4"/>
        <v>19474</v>
      </c>
      <c r="G8" s="78">
        <f t="shared" si="5"/>
        <v>16228</v>
      </c>
      <c r="H8" s="78">
        <f t="shared" si="6"/>
        <v>13523</v>
      </c>
      <c r="I8" s="78">
        <f t="shared" si="7"/>
        <v>0</v>
      </c>
      <c r="J8" s="78">
        <f t="shared" si="8"/>
        <v>0</v>
      </c>
      <c r="K8" s="7"/>
      <c r="L8" s="7"/>
      <c r="M8" s="7"/>
      <c r="N8" s="7"/>
      <c r="O8" s="7">
        <v>0</v>
      </c>
      <c r="P8" s="7">
        <v>228</v>
      </c>
      <c r="Q8" s="7">
        <f t="shared" si="9"/>
        <v>190</v>
      </c>
      <c r="R8" s="79">
        <v>3700000</v>
      </c>
      <c r="S8" s="79" t="s">
        <v>86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74</v>
      </c>
      <c r="D28" s="71" t="s">
        <v>85</v>
      </c>
      <c r="F28" s="56" t="s">
        <v>84</v>
      </c>
      <c r="G28" s="56">
        <v>200</v>
      </c>
      <c r="H28" s="10">
        <v>20000</v>
      </c>
    </row>
    <row r="29" spans="1:19" s="10" customFormat="1" x14ac:dyDescent="0.25">
      <c r="C29" s="71" t="s">
        <v>1</v>
      </c>
      <c r="D29" s="71">
        <v>3500000</v>
      </c>
      <c r="F29" s="56" t="s">
        <v>71</v>
      </c>
      <c r="G29" s="56">
        <v>240</v>
      </c>
      <c r="H29" s="10">
        <f>G29/G28</f>
        <v>1.2</v>
      </c>
    </row>
    <row r="30" spans="1:19" s="10" customFormat="1" x14ac:dyDescent="0.25">
      <c r="F30" s="56" t="s">
        <v>72</v>
      </c>
      <c r="G30" s="56">
        <v>16200</v>
      </c>
    </row>
    <row r="31" spans="1:19" s="10" customFormat="1" x14ac:dyDescent="0.25">
      <c r="C31" s="74"/>
      <c r="D31" s="74"/>
      <c r="F31" s="74" t="s">
        <v>73</v>
      </c>
      <c r="G31" s="74">
        <f>G29*G30</f>
        <v>3888000</v>
      </c>
      <c r="H31" s="10">
        <f>G31/D29</f>
        <v>1.1108571428571428</v>
      </c>
    </row>
    <row r="32" spans="1:19" s="10" customFormat="1" x14ac:dyDescent="0.25">
      <c r="C32" s="74"/>
      <c r="D32" s="74"/>
      <c r="F32" s="74" t="s">
        <v>24</v>
      </c>
      <c r="G32" s="74">
        <f>G31*90%</f>
        <v>3499200</v>
      </c>
    </row>
    <row r="33" spans="3:7" s="10" customFormat="1" x14ac:dyDescent="0.25">
      <c r="C33" s="74"/>
      <c r="D33" s="74"/>
      <c r="F33" s="74" t="s">
        <v>25</v>
      </c>
      <c r="G33" s="74">
        <f>G31*80%</f>
        <v>3110400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2024-02-23T11:56:49Z</dcterms:modified>
</cp:coreProperties>
</file>