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  <sheet name="MB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4"/>
  <c r="B13" s="1"/>
  <c r="C13" s="1"/>
  <c r="D13" s="1"/>
  <c r="P13"/>
  <c r="J13"/>
  <c r="I13"/>
  <c r="E13"/>
  <c r="F13" s="1"/>
  <c r="Q12"/>
  <c r="B12" s="1"/>
  <c r="P12"/>
  <c r="J12"/>
  <c r="I12"/>
  <c r="E12"/>
  <c r="P11"/>
  <c r="Q11" s="1"/>
  <c r="B11" s="1"/>
  <c r="J11"/>
  <c r="I11"/>
  <c r="E11"/>
  <c r="Q10"/>
  <c r="P10"/>
  <c r="J10"/>
  <c r="I10"/>
  <c r="E10"/>
  <c r="G10" s="1"/>
  <c r="B10"/>
  <c r="C10" s="1"/>
  <c r="D10" s="1"/>
  <c r="Q9"/>
  <c r="B9" s="1"/>
  <c r="C9" s="1"/>
  <c r="D9" s="1"/>
  <c r="P9"/>
  <c r="J9"/>
  <c r="I9"/>
  <c r="E9"/>
  <c r="F9" s="1"/>
  <c r="Q8"/>
  <c r="B8" s="1"/>
  <c r="P8"/>
  <c r="J8"/>
  <c r="I8"/>
  <c r="E8"/>
  <c r="Q7"/>
  <c r="B7" s="1"/>
  <c r="P7"/>
  <c r="J7"/>
  <c r="I7"/>
  <c r="E7"/>
  <c r="A7"/>
  <c r="Q6"/>
  <c r="B6" s="1"/>
  <c r="P6"/>
  <c r="J6"/>
  <c r="I6"/>
  <c r="E6"/>
  <c r="A6"/>
  <c r="Q5"/>
  <c r="B5" s="1"/>
  <c r="C5" s="1"/>
  <c r="D5" s="1"/>
  <c r="J5"/>
  <c r="I5"/>
  <c r="E5"/>
  <c r="F5" s="1"/>
  <c r="A5"/>
  <c r="P4"/>
  <c r="Q4" s="1"/>
  <c r="B4" s="1"/>
  <c r="C4" s="1"/>
  <c r="D4" s="1"/>
  <c r="J4"/>
  <c r="I4"/>
  <c r="E4"/>
  <c r="A4"/>
  <c r="Q3"/>
  <c r="B3" s="1"/>
  <c r="J3"/>
  <c r="I3"/>
  <c r="E3"/>
  <c r="A3"/>
  <c r="Q2"/>
  <c r="B2" s="1"/>
  <c r="J2"/>
  <c r="I2"/>
  <c r="E2"/>
  <c r="A2"/>
  <c r="G10" i="37"/>
  <c r="G8"/>
  <c r="G7"/>
  <c r="G6"/>
  <c r="G5"/>
  <c r="G9" s="1"/>
  <c r="G11" s="1"/>
  <c r="G4"/>
  <c r="G3"/>
  <c r="F4" i="4" l="1"/>
  <c r="F8"/>
  <c r="C8"/>
  <c r="F12"/>
  <c r="C12"/>
  <c r="F11"/>
  <c r="C11"/>
  <c r="F10"/>
  <c r="H9"/>
  <c r="H13"/>
  <c r="G9"/>
  <c r="H10"/>
  <c r="G13"/>
  <c r="F7"/>
  <c r="C7"/>
  <c r="F6"/>
  <c r="C6"/>
  <c r="H4"/>
  <c r="H5"/>
  <c r="G4"/>
  <c r="G5"/>
  <c r="F3"/>
  <c r="C3"/>
  <c r="F2"/>
  <c r="C2"/>
  <c r="C18" i="25"/>
  <c r="C5"/>
  <c r="C7" s="1"/>
  <c r="C14"/>
  <c r="C15" s="1"/>
  <c r="G38" i="37"/>
  <c r="D29" i="23"/>
  <c r="D28"/>
  <c r="D30"/>
  <c r="C30"/>
  <c r="F52" i="37"/>
  <c r="G51"/>
  <c r="F51"/>
  <c r="G48"/>
  <c r="F48"/>
  <c r="F38"/>
  <c r="D11" i="4" l="1"/>
  <c r="H11" s="1"/>
  <c r="G11"/>
  <c r="G8"/>
  <c r="D8"/>
  <c r="H8" s="1"/>
  <c r="G12"/>
  <c r="D12"/>
  <c r="H12" s="1"/>
  <c r="G6"/>
  <c r="D6"/>
  <c r="H6" s="1"/>
  <c r="G7"/>
  <c r="D7"/>
  <c r="H7" s="1"/>
  <c r="D2"/>
  <c r="H2" s="1"/>
  <c r="G2"/>
  <c r="D3"/>
  <c r="H3" s="1"/>
  <c r="G3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B14" i="4"/>
  <c r="C14" s="1"/>
  <c r="D14" s="1"/>
  <c r="J14"/>
  <c r="I14"/>
  <c r="E14"/>
  <c r="A14"/>
  <c r="A13"/>
  <c r="A12"/>
  <c r="A11"/>
  <c r="A10"/>
  <c r="A9"/>
  <c r="A8"/>
  <c r="H32" l="1"/>
  <c r="I31"/>
  <c r="I2" i="24"/>
  <c r="G34" i="4"/>
  <c r="H14"/>
  <c r="F14"/>
  <c r="G1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<sst xmlns="http://schemas.openxmlformats.org/spreadsheetml/2006/main" count="139" uniqueCount="107">
  <si>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</si>
  <si>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</si>
  <si>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</si>
  <si>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</si>
  <si>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</si>
  <si>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</si>
  <si>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</si>
  <si>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</si>
  <si>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</si>
  <si>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</si>
  <si>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</si>
  <si>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</si>
  <si>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</si>
  <si>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</si>
  <si>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</si>
  <si>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</si>
  <si>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</si>
  <si>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</si>
  <si>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</si>
  <si>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</si>
  <si>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</si>
  <si>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</si>
  <si>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</si>
  <si>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</si>
  <si>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</si>
  <si>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</si>
  <si>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</si>
  <si>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</si>
  <si>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</si>
  <si>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</si>
  <si>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</si>
  <si>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</si>
  <si>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</si>
  <si>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</si>
  <si>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</si>
  <si>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</si>
  <si>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</si>
  <si>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</si>
  <si>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</si>
  <si>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</si>
  <si>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</si>
  <si>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</si>
  <si>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</si>
  <si>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</si>
  <si>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</si>
  <si>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</si>
  <si>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</si>
  <si>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</si>
  <si>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</si>
  <si>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</si>
  <si>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</si>
  <si>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</si>
  <si>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</si>
  <si>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</si>
  <si>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</si>
  <si>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</si>
  <si>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</si>
  <si>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</si>
  <si>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</si>
  <si>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</si>
  <si>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</si>
  <si>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</si>
  <si>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</si>
  <si>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</si>
  <si>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</si>
  <si>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</si>
  <si>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</si>
  <si>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</si>
  <si>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</si>
  <si>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</si>
  <si>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</si>
  <si>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</si>
  <si>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</si>
  <si>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</si>
  <si>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</si>
  <si>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</si>
  <si>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</si>
  <si>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</si>
  <si>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</si>
  <si>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</si>
  <si>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</si>
  <si>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</si>
  <si>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</si>
  <si>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</si>
  <si>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</si>
  <si>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</si>
  <si>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</si>
  <si>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</si>
  <si>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</si>
  <si>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</si>
  <si>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</si>
  <si>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</si>
  <si>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</si>
  <si>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</si>
  <si>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</si>
  <si>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</si>
  <si>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</si>
  <si>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Ground Floor </t>
  </si>
  <si>
    <t>GF</t>
  </si>
  <si>
    <t>FF</t>
  </si>
  <si>
    <t>rate on CA</t>
  </si>
  <si>
    <t>Hall</t>
  </si>
  <si>
    <t>Kitchen</t>
  </si>
  <si>
    <t>Bed</t>
  </si>
  <si>
    <t>Bath</t>
  </si>
  <si>
    <t>Toilet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</si>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</sst>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26333</xdr:colOff>
      <xdr:row>55</xdr:row>
      <xdr:rowOff>7284</xdr:rowOff>
    </xdr:from>
    <xdr:to>
      <xdr:col>11</xdr:col>
      <xdr:colOff>235884</xdr:colOff>
      <xdr:row>76</xdr:row>
      <xdr:rowOff>83484</xdr:rowOff>
    </xdr:to>
    <xdr:pic>
      <xdr:nvPicPr>
        <xdr:cNvPr id="4097" name="Picture 1" descr="WhatsApp Image 2024-02-01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451" y="10215843"/>
          <a:ext cx="6260727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15</xdr:row>
      <xdr:rowOff>171450</xdr:rowOff>
    </xdr:from>
    <xdr:to>
      <xdr:col>10</xdr:col>
      <xdr:colOff>485775</xdr:colOff>
      <xdr:row>38</xdr:row>
      <xdr:rowOff>133350</xdr:rowOff>
    </xdr:to>
    <xdr:pic>
      <xdr:nvPicPr>
        <xdr:cNvPr id="5121" name="Picture 1" descr="WhatsApp Image 2024-02-01 at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028950"/>
          <a:ext cx="6305550" cy="4343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171450</xdr:rowOff>
    </xdr:from>
    <xdr:to>
      <xdr:col>10</xdr:col>
      <xdr:colOff>285750</xdr:colOff>
      <xdr:row>25</xdr:row>
      <xdr:rowOff>66675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61950"/>
          <a:ext cx="6105525" cy="4467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28575</xdr:rowOff>
    </xdr:from>
    <xdr:to>
      <xdr:col>10</xdr:col>
      <xdr:colOff>285750</xdr:colOff>
      <xdr:row>24</xdr:row>
      <xdr:rowOff>9525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219075"/>
          <a:ext cx="6181725" cy="4362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85" zoomScaleNormal="85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35215</v>
      </c>
      <c r="F2" s="73"/>
      <c r="G2" s="126" t="s">
        <v>76</v>
      </c>
      <c r="H2" s="12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33180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33180</v>
      </c>
      <c r="D5" s="57" t="s">
        <v>61</v>
      </c>
      <c r="E5" s="58">
        <f>ROUND(C5/10.764,0)</f>
        <v>3082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8850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24330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/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24330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33180</v>
      </c>
      <c r="D10" s="57" t="s">
        <v>61</v>
      </c>
      <c r="E10" s="58">
        <f>ROUND(C10/10.764,0)</f>
        <v>3082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449</v>
      </c>
      <c r="D17" s="73">
        <f>E10*C17</f>
        <v>1383818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>
        <f>C17*2000</f>
        <v>898000</v>
      </c>
      <c r="D18" s="73"/>
      <c r="E18" s="61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124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A23" sqref="A23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100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118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408</v>
      </c>
      <c r="D18" s="74"/>
      <c r="E18" s="75"/>
      <c r="F18" s="76"/>
      <c r="G18" s="76"/>
    </row>
    <row r="19" spans="1:7">
      <c r="A19" s="15"/>
      <c r="B19" s="6"/>
      <c r="C19" s="30">
        <f>C18*C16</f>
        <v>2203200</v>
      </c>
      <c r="D19" s="76" t="s">
        <v>68</v>
      </c>
      <c r="E19" s="30"/>
      <c r="F19" s="76"/>
      <c r="G19" s="76"/>
    </row>
    <row r="20" spans="1:7">
      <c r="A20" s="15"/>
      <c r="B20" s="61">
        <f>C20*0.9</f>
        <v>1883736</v>
      </c>
      <c r="C20" s="31">
        <f>C19*95%</f>
        <v>2093040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1762560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816000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4590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6">
        <f>C28*10.764</f>
        <v>463.17491999999999</v>
      </c>
    </row>
    <row r="29" spans="1:7">
      <c r="C29">
        <v>49.33</v>
      </c>
      <c r="D29" s="116">
        <f>C29*10.764</f>
        <v>530.98811999999998</v>
      </c>
    </row>
    <row r="30" spans="1:7">
      <c r="C30">
        <f>SUM(C28:C29)</f>
        <v>92.36</v>
      </c>
      <c r="D30" s="116">
        <f>C30*10.764</f>
        <v>994.16303999999991</v>
      </c>
    </row>
    <row r="31" spans="1:7">
      <c r="C31"/>
      <c r="D31" s="116"/>
    </row>
    <row r="32" spans="1:7">
      <c r="C32"/>
      <c r="D32"/>
    </row>
    <row r="33" spans="1:5">
      <c r="C33"/>
      <c r="D33"/>
    </row>
    <row r="34" spans="1:5">
      <c r="C34" s="129"/>
      <c r="D34" s="129"/>
    </row>
    <row r="35" spans="1:5">
      <c r="C35" s="119"/>
      <c r="D35" s="119"/>
    </row>
    <row r="36" spans="1:5">
      <c r="C36" s="120"/>
      <c r="D36" s="120"/>
    </row>
    <row r="37" spans="1:5">
      <c r="C37" s="120"/>
      <c r="D37" s="120"/>
    </row>
    <row r="38" spans="1:5">
      <c r="C38" s="120"/>
      <c r="D38" s="120"/>
    </row>
    <row r="39" spans="1:5">
      <c r="C39" s="120"/>
      <c r="D39" s="119"/>
      <c r="E39" s="117"/>
    </row>
    <row r="40" spans="1:5">
      <c r="C40" s="119"/>
      <c r="D40" s="119"/>
    </row>
    <row r="43" spans="1:5">
      <c r="C43" s="25"/>
    </row>
    <row r="44" spans="1:5">
      <c r="C44" s="129"/>
      <c r="D44" s="129"/>
    </row>
    <row r="45" spans="1:5">
      <c r="C45" s="119"/>
      <c r="D45" s="119"/>
    </row>
    <row r="46" spans="1:5">
      <c r="A46" s="36"/>
      <c r="C46" s="120"/>
      <c r="D46" s="120"/>
      <c r="E46" s="116"/>
    </row>
    <row r="47" spans="1:5">
      <c r="C47" s="120"/>
      <c r="D47" s="120"/>
      <c r="E47" s="116"/>
    </row>
    <row r="48" spans="1:5">
      <c r="C48" s="120"/>
      <c r="D48" s="120"/>
      <c r="E48" s="116"/>
    </row>
    <row r="49" spans="1:5">
      <c r="C49" s="120"/>
      <c r="D49" s="119"/>
      <c r="E49" s="116"/>
    </row>
    <row r="50" spans="1:5">
      <c r="C50" s="119"/>
      <c r="D50" s="121"/>
    </row>
    <row r="53" spans="1:5">
      <c r="C53" s="122"/>
      <c r="D53" s="122"/>
    </row>
    <row r="54" spans="1:5">
      <c r="C54" s="122"/>
      <c r="D54" s="122"/>
    </row>
    <row r="55" spans="1:5">
      <c r="C55" s="122"/>
      <c r="D55" s="123"/>
    </row>
    <row r="58" spans="1:5">
      <c r="C58" s="25"/>
      <c r="D58" s="25"/>
    </row>
    <row r="59" spans="1:5" ht="15.75">
      <c r="A59" s="37"/>
      <c r="E59" s="116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736.66666666666674</v>
      </c>
      <c r="C2" s="4">
        <f t="shared" ref="C2:C7" si="2">B2*1.2</f>
        <v>884.00000000000011</v>
      </c>
      <c r="D2" s="4">
        <f t="shared" ref="D2:D7" si="3">C2*1.2</f>
        <v>1060.8000000000002</v>
      </c>
      <c r="E2" s="5">
        <f t="shared" ref="E2:E7" si="4">R2</f>
        <v>3750000</v>
      </c>
      <c r="F2" s="4">
        <f t="shared" ref="F2:F7" si="5">ROUND((E2/B2),0)</f>
        <v>5090</v>
      </c>
      <c r="G2" s="4">
        <f t="shared" ref="G2:G7" si="6">ROUND((E2/C2),0)</f>
        <v>4242</v>
      </c>
      <c r="H2" s="4">
        <f t="shared" ref="H2:H7" si="7">ROUND((E2/D2),0)</f>
        <v>3535</v>
      </c>
      <c r="I2" s="4">
        <f t="shared" ref="I2:I7" si="8">T2</f>
        <v>0</v>
      </c>
      <c r="J2" s="4">
        <f t="shared" ref="J2:J7" si="9">U2</f>
        <v>0</v>
      </c>
      <c r="K2" s="73"/>
      <c r="L2" s="73"/>
      <c r="M2" s="73"/>
      <c r="N2" s="73"/>
      <c r="O2" s="73">
        <v>0</v>
      </c>
      <c r="P2" s="73">
        <v>884</v>
      </c>
      <c r="Q2" s="73">
        <f t="shared" ref="Q2:Q7" si="10">P2/1.2</f>
        <v>736.66666666666674</v>
      </c>
      <c r="R2" s="2">
        <v>3750000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1006.6666666666667</v>
      </c>
      <c r="C3" s="4">
        <f t="shared" si="2"/>
        <v>1208</v>
      </c>
      <c r="D3" s="4">
        <f t="shared" si="3"/>
        <v>1449.6</v>
      </c>
      <c r="E3" s="5">
        <f t="shared" si="4"/>
        <v>5000000</v>
      </c>
      <c r="F3" s="4">
        <f t="shared" si="5"/>
        <v>4967</v>
      </c>
      <c r="G3" s="4">
        <f t="shared" si="6"/>
        <v>4139</v>
      </c>
      <c r="H3" s="4">
        <f t="shared" si="7"/>
        <v>3449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1208</v>
      </c>
      <c r="Q3" s="73">
        <f t="shared" si="10"/>
        <v>1006.6666666666667</v>
      </c>
      <c r="R3" s="2">
        <v>5000000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663.19444444444446</v>
      </c>
      <c r="C4" s="4">
        <f t="shared" si="2"/>
        <v>795.83333333333337</v>
      </c>
      <c r="D4" s="4">
        <f t="shared" si="3"/>
        <v>955</v>
      </c>
      <c r="E4" s="5">
        <f t="shared" si="4"/>
        <v>4500000</v>
      </c>
      <c r="F4" s="4">
        <f t="shared" si="5"/>
        <v>6785</v>
      </c>
      <c r="G4" s="4">
        <f t="shared" si="6"/>
        <v>5654</v>
      </c>
      <c r="H4" s="4">
        <f t="shared" si="7"/>
        <v>4712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955</v>
      </c>
      <c r="P4" s="73">
        <f t="shared" ref="P2:P7" si="11">O4/1.2</f>
        <v>795.83333333333337</v>
      </c>
      <c r="Q4" s="73">
        <f t="shared" si="10"/>
        <v>663.19444444444446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335.83333333333337</v>
      </c>
      <c r="C5" s="4">
        <f t="shared" si="2"/>
        <v>403.00000000000006</v>
      </c>
      <c r="D5" s="4">
        <f t="shared" si="3"/>
        <v>483.6</v>
      </c>
      <c r="E5" s="5">
        <f t="shared" si="4"/>
        <v>1955000</v>
      </c>
      <c r="F5" s="4">
        <f t="shared" si="5"/>
        <v>5821</v>
      </c>
      <c r="G5" s="4">
        <f t="shared" si="6"/>
        <v>4851</v>
      </c>
      <c r="H5" s="4">
        <f t="shared" si="7"/>
        <v>4043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403</v>
      </c>
      <c r="Q5" s="73">
        <f t="shared" si="10"/>
        <v>335.83333333333337</v>
      </c>
      <c r="R5" s="2">
        <v>1955000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ref="A2:A15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3"/>
      <c r="L8" s="73"/>
      <c r="M8" s="73"/>
      <c r="N8" s="73"/>
      <c r="O8" s="73">
        <v>0</v>
      </c>
      <c r="P8" s="73">
        <f t="shared" ref="P8:P13" si="22">O8/1.2</f>
        <v>0</v>
      </c>
      <c r="Q8" s="73">
        <f t="shared" ref="Q8:Q13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 t="shared" si="22"/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 t="shared" si="22"/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3"/>
      <c r="L12" s="73"/>
      <c r="M12" s="73"/>
      <c r="N12" s="73"/>
      <c r="O12" s="73">
        <v>0</v>
      </c>
      <c r="P12" s="73">
        <f t="shared" si="22"/>
        <v>0</v>
      </c>
      <c r="Q12" s="73">
        <f t="shared" si="23"/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3"/>
      <c r="L13" s="73"/>
      <c r="M13" s="73"/>
      <c r="N13" s="73"/>
      <c r="O13" s="73">
        <v>0</v>
      </c>
      <c r="P13" s="73">
        <f t="shared" si="22"/>
        <v>0</v>
      </c>
      <c r="Q13" s="73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ref="B2:B15" si="24">Q14</f>
        <v>0</v>
      </c>
      <c r="C14" s="4">
        <f t="shared" ref="C2:C15" si="25">B14*1.2</f>
        <v>0</v>
      </c>
      <c r="D14" s="4">
        <f t="shared" ref="D2:D15" si="26">C14*1.2</f>
        <v>0</v>
      </c>
      <c r="E14" s="5">
        <f t="shared" ref="E2:E15" si="27">R14</f>
        <v>0</v>
      </c>
      <c r="F14" s="4" t="e">
        <f t="shared" ref="F2:F15" si="28">ROUND((E14/B14),0)</f>
        <v>#DIV/0!</v>
      </c>
      <c r="G14" s="4" t="e">
        <f t="shared" ref="G2:G15" si="29">ROUND((E14/C14),0)</f>
        <v>#DIV/0!</v>
      </c>
      <c r="H14" s="4" t="e">
        <f t="shared" ref="H2:H15" si="30">ROUND((E14/D14),0)</f>
        <v>#DIV/0!</v>
      </c>
      <c r="I14" s="4">
        <f t="shared" ref="I2:I15" si="31">T14</f>
        <v>0</v>
      </c>
      <c r="J14" s="4">
        <f t="shared" ref="J2:J15" si="32">U14</f>
        <v>0</v>
      </c>
      <c r="O14">
        <v>0</v>
      </c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6" zoomScale="115" zoomScaleNormal="115" workbookViewId="0">
      <selection activeCell="I60" sqref="I6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H23" sqref="H2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3:J52"/>
  <sheetViews>
    <sheetView workbookViewId="0">
      <selection activeCell="I16" sqref="I16"/>
    </sheetView>
  </sheetViews>
  <sheetFormatPr defaultRowHeight="15"/>
  <cols>
    <col min="6" max="6" width="19" customWidth="1"/>
  </cols>
  <sheetData>
    <row r="3" spans="4:7">
      <c r="D3" s="73" t="s">
        <v>101</v>
      </c>
      <c r="E3" s="73">
        <v>9.9</v>
      </c>
      <c r="F3" s="73">
        <v>11.3</v>
      </c>
      <c r="G3" s="73">
        <f>E3*F3</f>
        <v>111.87</v>
      </c>
    </row>
    <row r="4" spans="4:7">
      <c r="D4" s="73" t="s">
        <v>102</v>
      </c>
      <c r="E4" s="73">
        <v>9.8000000000000007</v>
      </c>
      <c r="F4" s="73">
        <v>8.8000000000000007</v>
      </c>
      <c r="G4" s="73">
        <f t="shared" ref="G4" si="0">E4*F4</f>
        <v>86.240000000000009</v>
      </c>
    </row>
    <row r="5" spans="4:7">
      <c r="D5" s="73" t="s">
        <v>103</v>
      </c>
      <c r="E5" s="73">
        <v>9.1999999999999993</v>
      </c>
      <c r="F5" s="73">
        <v>9.1</v>
      </c>
      <c r="G5" s="73">
        <f>E5*F5</f>
        <v>83.719999999999985</v>
      </c>
    </row>
    <row r="6" spans="4:7">
      <c r="D6" s="73" t="s">
        <v>104</v>
      </c>
      <c r="E6" s="73">
        <v>5.2</v>
      </c>
      <c r="F6" s="73">
        <v>8.1999999999999993</v>
      </c>
      <c r="G6" s="73">
        <f>E6*F6</f>
        <v>42.64</v>
      </c>
    </row>
    <row r="7" spans="4:7">
      <c r="D7" s="73" t="s">
        <v>105</v>
      </c>
      <c r="E7" s="73">
        <v>3.2</v>
      </c>
      <c r="F7" s="73">
        <v>4.2</v>
      </c>
      <c r="G7" s="73">
        <f>E7*F7</f>
        <v>13.440000000000001</v>
      </c>
    </row>
    <row r="8" spans="4:7">
      <c r="D8" s="73" t="s">
        <v>106</v>
      </c>
      <c r="E8" s="73">
        <v>4.3</v>
      </c>
      <c r="F8" s="73">
        <v>4.4000000000000004</v>
      </c>
      <c r="G8" s="73">
        <f>E8*F8</f>
        <v>18.920000000000002</v>
      </c>
    </row>
    <row r="9" spans="4:7">
      <c r="D9" s="73"/>
      <c r="E9" s="73"/>
      <c r="F9" s="73"/>
      <c r="G9" s="73">
        <f>SUM(G3:G8)</f>
        <v>356.83</v>
      </c>
    </row>
    <row r="10" spans="4:7">
      <c r="D10" s="73" t="s">
        <v>74</v>
      </c>
      <c r="E10" s="73">
        <v>11.3</v>
      </c>
      <c r="F10" s="73">
        <v>5.7</v>
      </c>
      <c r="G10" s="73">
        <f>E10*F10</f>
        <v>64.410000000000011</v>
      </c>
    </row>
    <row r="11" spans="4:7">
      <c r="D11" s="73"/>
      <c r="E11" s="73"/>
      <c r="F11" s="73"/>
      <c r="G11" s="73">
        <f>G9+G10</f>
        <v>421.24</v>
      </c>
    </row>
    <row r="12" spans="4:7">
      <c r="D12" s="73"/>
      <c r="E12" s="73"/>
      <c r="F12" s="116"/>
    </row>
    <row r="13" spans="4:7">
      <c r="D13" s="73"/>
      <c r="E13" s="73"/>
      <c r="F13" s="116"/>
    </row>
    <row r="14" spans="4:7">
      <c r="D14" s="73"/>
      <c r="E14" s="73"/>
      <c r="F14" s="116"/>
    </row>
    <row r="15" spans="4:7">
      <c r="D15" s="73"/>
      <c r="E15" s="73"/>
      <c r="F15" s="116"/>
    </row>
    <row r="16" spans="4:7">
      <c r="D16" s="73"/>
      <c r="E16" s="73"/>
      <c r="F16" s="116"/>
    </row>
    <row r="17" spans="6:6">
      <c r="F17" s="116"/>
    </row>
    <row r="19" spans="6:6">
      <c r="F19" s="116"/>
    </row>
    <row r="20" spans="6:6">
      <c r="F20" s="116"/>
    </row>
    <row r="21" spans="6:6">
      <c r="F21" s="116"/>
    </row>
    <row r="23" spans="6:6">
      <c r="F23" s="116"/>
    </row>
    <row r="27" spans="6:6">
      <c r="F27" t="s">
        <v>97</v>
      </c>
    </row>
    <row r="33" spans="6:10">
      <c r="F33" s="73"/>
      <c r="I33" s="73"/>
      <c r="J33" s="73"/>
    </row>
    <row r="35" spans="6:10">
      <c r="F35">
        <v>1023</v>
      </c>
    </row>
    <row r="36" spans="6:10">
      <c r="F36">
        <v>141</v>
      </c>
      <c r="I36" s="73"/>
    </row>
    <row r="37" spans="6:10">
      <c r="F37">
        <v>54</v>
      </c>
      <c r="I37" s="73"/>
    </row>
    <row r="38" spans="6:10">
      <c r="F38">
        <f>F35-F36-F37</f>
        <v>828</v>
      </c>
      <c r="G38">
        <f>F38*1.2</f>
        <v>993.59999999999991</v>
      </c>
      <c r="I38" s="73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5">
        <f>SUM(F42:F47)</f>
        <v>411.73999999999995</v>
      </c>
      <c r="G48" s="125">
        <f>F38-F48</f>
        <v>416.26000000000005</v>
      </c>
    </row>
    <row r="49" spans="6:7">
      <c r="F49" s="77" t="s">
        <v>98</v>
      </c>
      <c r="G49" s="77" t="s">
        <v>99</v>
      </c>
    </row>
    <row r="51" spans="6:7">
      <c r="F51" s="116">
        <f>F48/10.764</f>
        <v>38.251579338535855</v>
      </c>
      <c r="G51" s="116">
        <f>G48/10.764</f>
        <v>38.671497584541072</v>
      </c>
    </row>
    <row r="52" spans="6:7">
      <c r="F52" s="116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2024-02-01T09:32:28Z</dcterms:modified>
</cp:coreProperties>
</file>