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Santacruz (East)\Ritesh Doshi\"/>
    </mc:Choice>
  </mc:AlternateContent>
  <xr:revisionPtr revIDLastSave="0" documentId="13_ncr:1_{A71D8A04-65EB-4FE4-805D-63B1EE257C7D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I28" i="4"/>
  <c r="P2" i="4" l="1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<sst xmlns="http://schemas.openxmlformats.org/spreadsheetml/2006/main" count="128" uniqueCount="87">
  <si>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</si>
  <si>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</si>
  <si>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</si>
  <si>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</si>
  <si>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</si>
  <si>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</si>
  <si>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</si>
  <si>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</si>
  <si>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</si>
  <si>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</si>
  <si>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</si>
  <si>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</si>
  <si>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</si>
  <si>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</si>
  <si>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</si>
  <si>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</si>
  <si>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</si>
  <si>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</si>
  <si>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</si>
  <si>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</si>
  <si>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</si>
  <si>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</si>
  <si>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</si>
  <si>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</si>
  <si>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</si>
  <si>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</si>
  <si>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</si>
  <si>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</si>
  <si>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</si>
  <si>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</si>
  <si>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</si>
  <si>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</si>
  <si>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</si>
  <si>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</si>
  <si>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</si>
  <si>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</si>
  <si>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</si>
  <si>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</si>
  <si>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</si>
  <si>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</si>
  <si>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</si>
  <si>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</si>
  <si>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</si>
  <si>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</si>
  <si>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</si>
  <si>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</si>
  <si>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</si>
  <si>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</si>
  <si>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</si>
  <si>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</si>
  <si>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</si>
  <si>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</si>
  <si>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</si>
  <si>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</si>
  <si>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</si>
  <si>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</si>
  <si>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</si>
  <si>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</si>
  <si>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</si>
  <si>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</si>
  <si>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</si>
  <si>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</si>
  <si>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</si>
  <si>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</si>
  <si>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</si>
  <si>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</si>
  <si>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</si>
  <si>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</si>
  <si>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</si>
  <si>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</si>
  <si>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</si>
  <si>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</si>
  <si>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</si>
  <si>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</si>
  <si>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</si>
  <si>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</si>
  <si>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</si>
  <si>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</si>
  <si>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</si>
  <si>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</si>
  <si>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</si>
  <si>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</si>
  <si>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</si>
  <si>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</si>
  <si>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</si>
  <si>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10.11.2012</t>
  </si>
  <si>
    <t>YOC - 1981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</si>
</sst>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0</xdr:rowOff>
    </xdr:from>
    <xdr:to>
      <xdr:col>26</xdr:col>
      <xdr:colOff>30337</xdr:colOff>
      <xdr:row>20</xdr:row>
      <xdr:rowOff>105401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A638DD-D3DB-4A9C-9548-5ECD6361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6025" y="0"/>
          <a:ext cx="12622387" cy="4486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47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70003-1813-4064-9B79-007E5F4A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FB4B3-AB74-42F1-9A08-729B9749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42451F-B4C0-4B90-AA31-951424CDD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602116</xdr:colOff>
      <xdr:row>47</xdr:row>
      <xdr:rowOff>20229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79A63-8628-4C62-841C-5C4EAEB3A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22916" cy="8449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49488-BD20-4F49-B784-A84EEA4E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B2CCF-57D8-4F30-8A18-B5E36BEA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5C7BF7-A618-478F-B6EB-17CFFB40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138860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13886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C3-C4</f>
        <v>124974</v>
      </c>
      <c r="D5" s="63" t="s">
        <v>62</v>
      </c>
      <c r="E5" s="64">
        <f>C5/10.764</f>
        <v>11610.36789297659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72100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52874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30138.179999999997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102238.18</v>
      </c>
      <c r="D9" s="63" t="s">
        <v>62</v>
      </c>
      <c r="E9" s="64">
        <f>C9/10.764</f>
        <v>9498.1586770717204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43</v>
      </c>
      <c r="D13" s="70">
        <f>D12-C13</f>
        <v>57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30" sqref="I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17</v>
      </c>
      <c r="D8" s="26">
        <v>1981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64.5</v>
      </c>
      <c r="D10" s="26"/>
      <c r="F10" s="19"/>
    </row>
    <row r="11" spans="1:6" x14ac:dyDescent="0.25">
      <c r="A11" s="16"/>
      <c r="B11" s="27"/>
      <c r="C11" s="28">
        <f>C10%</f>
        <v>0.64500000000000002</v>
      </c>
      <c r="D11" s="28"/>
      <c r="F11" s="19"/>
    </row>
    <row r="12" spans="1:6" x14ac:dyDescent="0.25">
      <c r="A12" s="16" t="s">
        <v>21</v>
      </c>
      <c r="B12" s="20"/>
      <c r="C12" s="21">
        <f>C6*C11</f>
        <v>1741.5</v>
      </c>
      <c r="D12" s="24"/>
      <c r="F12" s="19"/>
    </row>
    <row r="13" spans="1:6" x14ac:dyDescent="0.25">
      <c r="A13" s="16" t="s">
        <v>22</v>
      </c>
      <c r="B13" s="20"/>
      <c r="C13" s="21">
        <f>C6-C12</f>
        <v>958.5</v>
      </c>
      <c r="D13" s="24"/>
      <c r="F13" s="19"/>
    </row>
    <row r="14" spans="1:6" x14ac:dyDescent="0.25">
      <c r="A14" s="16" t="s">
        <v>15</v>
      </c>
      <c r="B14" s="20"/>
      <c r="C14" s="21">
        <f>C5</f>
        <v>14300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15258.5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390</v>
      </c>
      <c r="D18" s="26"/>
      <c r="F18" s="19"/>
    </row>
    <row r="19" spans="1:6" x14ac:dyDescent="0.25">
      <c r="A19" s="16" t="s">
        <v>74</v>
      </c>
      <c r="B19" s="6"/>
      <c r="C19" s="32">
        <f>C18*C16</f>
        <v>5950815</v>
      </c>
      <c r="D19" s="33"/>
      <c r="E19" s="70"/>
      <c r="F19" s="34"/>
    </row>
    <row r="20" spans="1:6" x14ac:dyDescent="0.25">
      <c r="A20" s="16" t="s">
        <v>24</v>
      </c>
      <c r="C20" s="35">
        <f>C19*90%</f>
        <v>5355733.5</v>
      </c>
      <c r="D20" s="32"/>
      <c r="F20" s="19"/>
    </row>
    <row r="21" spans="1:6" x14ac:dyDescent="0.25">
      <c r="A21" s="16" t="s">
        <v>25</v>
      </c>
      <c r="C21" s="35">
        <f>C19*80%</f>
        <v>4760652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1053000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12397.53125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460</v>
      </c>
      <c r="C2" s="4">
        <f t="shared" ref="C2:C16" si="1">B2*1.2</f>
        <v>552</v>
      </c>
      <c r="D2" s="4">
        <f t="shared" ref="D2:D16" si="2">C2*1.2</f>
        <v>662.4</v>
      </c>
      <c r="E2" s="5">
        <f t="shared" ref="E2:E16" si="3">R2</f>
        <v>9200000</v>
      </c>
      <c r="F2" s="4">
        <f t="shared" ref="F2:F15" si="4">ROUND((E2/B2),0)</f>
        <v>20000</v>
      </c>
      <c r="G2" s="78">
        <f t="shared" ref="G2:G15" si="5">ROUND((E2/C2),0)</f>
        <v>16667</v>
      </c>
      <c r="H2" s="78">
        <f t="shared" ref="H2:H15" si="6">ROUND((E2/D2),0)</f>
        <v>13889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460</v>
      </c>
      <c r="R2" s="79">
        <v>9200000</v>
      </c>
      <c r="S2" s="2"/>
    </row>
    <row r="3" spans="1:19" x14ac:dyDescent="0.25">
      <c r="A3" s="4">
        <v>2</v>
      </c>
      <c r="B3" s="4">
        <f t="shared" si="0"/>
        <v>460</v>
      </c>
      <c r="C3" s="4">
        <f t="shared" si="1"/>
        <v>552</v>
      </c>
      <c r="D3" s="4">
        <f t="shared" si="2"/>
        <v>662.4</v>
      </c>
      <c r="E3" s="5">
        <f t="shared" si="3"/>
        <v>9000000</v>
      </c>
      <c r="F3" s="4">
        <f t="shared" si="4"/>
        <v>19565</v>
      </c>
      <c r="G3" s="4">
        <f t="shared" si="5"/>
        <v>16304</v>
      </c>
      <c r="H3" s="4">
        <f t="shared" si="6"/>
        <v>13587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460</v>
      </c>
      <c r="R3" s="2">
        <v>9000000</v>
      </c>
      <c r="S3" s="2"/>
    </row>
    <row r="4" spans="1:19" x14ac:dyDescent="0.25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8500000</v>
      </c>
      <c r="F4" s="4">
        <f t="shared" si="4"/>
        <v>21250</v>
      </c>
      <c r="G4" s="78">
        <f t="shared" si="5"/>
        <v>17708</v>
      </c>
      <c r="H4" s="78">
        <f t="shared" si="6"/>
        <v>14757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400</v>
      </c>
      <c r="R4" s="79">
        <v>8500000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8500000</v>
      </c>
      <c r="F5" s="4">
        <f t="shared" si="4"/>
        <v>17000</v>
      </c>
      <c r="G5" s="4">
        <f t="shared" si="5"/>
        <v>14167</v>
      </c>
      <c r="H5" s="4">
        <f t="shared" si="6"/>
        <v>11806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500</v>
      </c>
      <c r="R5" s="2">
        <v>8500000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9200000</v>
      </c>
      <c r="F6" s="4">
        <f t="shared" si="4"/>
        <v>20444</v>
      </c>
      <c r="G6" s="78">
        <f t="shared" si="5"/>
        <v>17037</v>
      </c>
      <c r="H6" s="78">
        <f t="shared" si="6"/>
        <v>14198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450</v>
      </c>
      <c r="R6" s="79">
        <v>9200000</v>
      </c>
      <c r="S6" s="2"/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9500000</v>
      </c>
      <c r="F7" s="4">
        <f t="shared" si="4"/>
        <v>19000</v>
      </c>
      <c r="G7" s="78">
        <f t="shared" si="5"/>
        <v>15833</v>
      </c>
      <c r="H7" s="78">
        <f t="shared" si="6"/>
        <v>13194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600</v>
      </c>
      <c r="Q7" s="7">
        <f t="shared" ref="Q7:Q10" si="10">P7/1.2</f>
        <v>500</v>
      </c>
      <c r="R7" s="79">
        <v>9500000</v>
      </c>
      <c r="S7" s="2"/>
    </row>
    <row r="8" spans="1:19" x14ac:dyDescent="0.25">
      <c r="A8" s="4">
        <v>7</v>
      </c>
      <c r="B8" s="4">
        <f t="shared" si="0"/>
        <v>541.66666666666674</v>
      </c>
      <c r="C8" s="4">
        <f t="shared" si="1"/>
        <v>650.00000000000011</v>
      </c>
      <c r="D8" s="4">
        <f t="shared" si="2"/>
        <v>780.00000000000011</v>
      </c>
      <c r="E8" s="5">
        <f t="shared" si="3"/>
        <v>9500000</v>
      </c>
      <c r="F8" s="4">
        <f t="shared" si="4"/>
        <v>17538</v>
      </c>
      <c r="G8" s="78">
        <f t="shared" si="5"/>
        <v>14615</v>
      </c>
      <c r="H8" s="78">
        <f t="shared" si="6"/>
        <v>12179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650</v>
      </c>
      <c r="Q8" s="7">
        <f t="shared" si="10"/>
        <v>541.66666666666674</v>
      </c>
      <c r="R8" s="79">
        <v>9500000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296</v>
      </c>
      <c r="H28" s="10">
        <v>20000</v>
      </c>
      <c r="I28" s="10">
        <f>G28*H28</f>
        <v>5920000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390</v>
      </c>
      <c r="H29" s="10">
        <f>G29/G28</f>
        <v>1.3175675675675675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2024-02-02T06:37:19Z</dcterms:modified>
</cp:coreProperties>
</file>