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CC7E79FC-C5B8-429B-8BAF-4CA96795D82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9" sheetId="12" r:id="rId2"/>
    <sheet name="Sheet6" sheetId="9" r:id="rId3"/>
    <sheet name="Sheet5" sheetId="8" r:id="rId4"/>
    <sheet name="Sheet4" sheetId="7" r:id="rId5"/>
    <sheet name="Sheet2" sheetId="5" r:id="rId6"/>
    <sheet name="Sheet3" sheetId="6" r:id="rId7"/>
    <sheet name="Sheet7" sheetId="10" r:id="rId8"/>
    <sheet name="Sheet8" sheetId="11" r:id="rId9"/>
    <sheet name="Sheet10" sheetId="13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" i="1" l="1"/>
  <c r="F7" i="1"/>
  <c r="B37" i="1"/>
  <c r="B36" i="1"/>
  <c r="G6" i="1"/>
  <c r="G5" i="1"/>
  <c r="G7" i="1" s="1"/>
  <c r="J29" i="1"/>
  <c r="D41" i="1" l="1"/>
  <c r="J28" i="1"/>
  <c r="J33" i="1" l="1"/>
  <c r="J32" i="1"/>
  <c r="J31" i="1" l="1"/>
  <c r="J30" i="1"/>
  <c r="G40" i="1"/>
  <c r="H40" i="1" s="1"/>
  <c r="G39" i="1"/>
  <c r="H39" i="1" s="1"/>
  <c r="D40" i="1"/>
  <c r="D39" i="1"/>
  <c r="G38" i="1"/>
  <c r="G37" i="1"/>
  <c r="G36" i="1"/>
  <c r="G28" i="1" l="1"/>
  <c r="H28" i="1"/>
  <c r="G29" i="1"/>
  <c r="H29" i="1"/>
  <c r="G30" i="1"/>
  <c r="H30" i="1"/>
  <c r="G31" i="1"/>
  <c r="H31" i="1"/>
  <c r="G32" i="1"/>
  <c r="H32" i="1"/>
  <c r="G33" i="1"/>
  <c r="H33" i="1"/>
  <c r="G34" i="1"/>
  <c r="H34" i="1"/>
  <c r="H38" i="1"/>
  <c r="H37" i="1" l="1"/>
  <c r="H36" i="1"/>
  <c r="D37" i="1"/>
  <c r="I33" i="1" l="1"/>
  <c r="I32" i="1"/>
  <c r="I34" i="1"/>
  <c r="D38" i="1" l="1"/>
  <c r="I28" i="1"/>
  <c r="D36" i="1" l="1"/>
  <c r="I29" i="1"/>
  <c r="I30" i="1"/>
  <c r="I31" i="1"/>
  <c r="B8" i="1" l="1"/>
  <c r="H3" i="1" l="1"/>
  <c r="B10" i="1" l="1"/>
  <c r="B5" i="1" l="1"/>
  <c r="B11" i="1" l="1"/>
  <c r="B6" i="1"/>
  <c r="B14" i="1"/>
  <c r="B12" i="1" l="1"/>
  <c r="B13" i="1" s="1"/>
  <c r="B15" i="1" l="1"/>
  <c r="B17" i="1" s="1"/>
  <c r="B20" i="1" l="1"/>
  <c r="B19" i="1"/>
  <c r="B22" i="1"/>
  <c r="B18" i="1"/>
</calcChain>
</file>

<file path=xl/sharedStrings.xml><?xml version="1.0" encoding="utf-8"?>
<sst xmlns="http://schemas.openxmlformats.org/spreadsheetml/2006/main" count="33" uniqueCount="30">
  <si>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</si>
  <si>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</si>
  <si>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</si>
  <si>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</si>
  <si>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</si>
  <si>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</si>
  <si>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</si>
  <si>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</si>
  <si>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</si>
  <si>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</si>
  <si>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</si>
  <si>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</si>
  <si>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</si>
  <si>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</si>
  <si>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</si>
  <si>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</si>
  <si>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</si>
  <si>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</si>
  <si>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</si>
  <si>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</si>
  <si>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</si>
  <si>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</si>
  <si>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</si>
  <si>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</si>
  <si>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Built up</t>
  </si>
  <si>
    <t>RV</t>
  </si>
  <si>
    <t>Carpet Area</t>
  </si>
  <si>
    <t>Flat No.</t>
  </si>
  <si>
    <t>Measurement Carpet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</si>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</sst>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  <font>
      <sz val="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0" borderId="1" xfId="0" applyFont="1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43" fontId="16" fillId="0" borderId="0" xfId="1" applyFont="1" applyBorder="1"/>
    <xf numFmtId="0" fontId="6" fillId="0" borderId="0" xfId="0" applyFont="1"/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6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335123</xdr:colOff>
      <xdr:row>42</xdr:row>
      <xdr:rowOff>134485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AC7660-C4B3-437A-8FBA-A19A8E287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27123" cy="8135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8</xdr:col>
      <xdr:colOff>305523</xdr:colOff>
      <xdr:row>84</xdr:row>
      <xdr:rowOff>134406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7028D54-B686-475B-BC7D-0F47BE1E0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72500"/>
          <a:ext cx="5182323" cy="75639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563755</xdr:colOff>
      <xdr:row>44</xdr:row>
      <xdr:rowOff>67854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E86249-CF50-4126-8D8E-0E02D2B473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55755" cy="8449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335208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997C53-94C7-4B16-A7AD-F6C28B333F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36808" cy="8764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459051</xdr:colOff>
      <xdr:row>46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8D83E3-9D7F-4974-A7FA-112346F9EC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260651" cy="8802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545298</xdr:colOff>
      <xdr:row>46</xdr:row>
      <xdr:rowOff>115539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2FC237-BF14-4547-8750-1482175859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004498" cy="8878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507193</xdr:colOff>
      <xdr:row>47</xdr:row>
      <xdr:rowOff>29829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889904-FBBC-44E2-917E-55D9E70050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966393" cy="898332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240115</xdr:colOff>
      <xdr:row>47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F930DD-4A2B-43C7-840A-D6E71DE15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60915" cy="900238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602031</xdr:colOff>
      <xdr:row>46</xdr:row>
      <xdr:rowOff>10749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45E6264-3B11-430A-8A2D-FB0AFD282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13231" cy="87737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315730</xdr:colOff>
      <xdr:row>44</xdr:row>
      <xdr:rowOff>153591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DD807A-AC76-4107-A04B-D7453DA05C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069330" cy="8535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5"/>
  <sheetViews>
    <sheetView tabSelected="1" zoomScaleNormal="100" workbookViewId="0">
      <selection activeCell="B4" sqref="B4"/>
    </sheetView>
  </sheetViews>
  <sheetFormatPr defaultRowHeight="15" x14ac:dyDescent="0.25"/>
  <cols>
    <col min="1" max="1" width="21.7109375" bestFit="1" customWidth="1"/>
    <col min="2" max="2" width="18.140625" style="13" bestFit="1" customWidth="1"/>
    <col min="3" max="3" width="15.5703125" style="13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4"/>
      <c r="C1" s="16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5" t="s">
        <v>27</v>
      </c>
      <c r="B2" s="35"/>
      <c r="C2" s="35"/>
      <c r="D2" s="41"/>
      <c r="E2" s="13"/>
      <c r="F2" t="s">
        <v>13</v>
      </c>
      <c r="I2" s="6"/>
      <c r="L2" s="5"/>
      <c r="O2" s="6"/>
    </row>
    <row r="3" spans="1:15" ht="16.5" x14ac:dyDescent="0.3">
      <c r="A3" s="25" t="s">
        <v>0</v>
      </c>
      <c r="B3" s="36">
        <v>16500</v>
      </c>
      <c r="C3" s="36"/>
      <c r="D3" s="33"/>
      <c r="E3" s="10"/>
      <c r="F3" s="5">
        <v>2022</v>
      </c>
      <c r="G3" s="7">
        <v>2024</v>
      </c>
      <c r="H3" s="8">
        <f>G3-F3</f>
        <v>2</v>
      </c>
      <c r="I3" s="6"/>
      <c r="L3" s="5"/>
      <c r="M3" s="7"/>
      <c r="N3" s="8"/>
      <c r="O3" s="6"/>
    </row>
    <row r="4" spans="1:15" ht="33" x14ac:dyDescent="0.3">
      <c r="A4" s="26" t="s">
        <v>1</v>
      </c>
      <c r="B4" s="36">
        <v>2700</v>
      </c>
      <c r="C4" s="36"/>
      <c r="D4" s="33"/>
      <c r="E4" s="10"/>
      <c r="F4" s="9" t="s">
        <v>24</v>
      </c>
      <c r="G4" t="s">
        <v>26</v>
      </c>
      <c r="H4" s="8"/>
      <c r="I4" s="6"/>
      <c r="L4" s="9"/>
      <c r="M4" s="7"/>
      <c r="N4" s="8"/>
      <c r="O4" s="6"/>
    </row>
    <row r="5" spans="1:15" ht="16.5" x14ac:dyDescent="0.3">
      <c r="A5" s="25" t="s">
        <v>2</v>
      </c>
      <c r="B5" s="36">
        <f>B3-B4</f>
        <v>13800</v>
      </c>
      <c r="C5" s="36"/>
      <c r="D5" s="33"/>
      <c r="E5" s="15"/>
      <c r="F5" s="20"/>
      <c r="G5" s="51">
        <f>57.69*10.764</f>
        <v>620.97515999999996</v>
      </c>
      <c r="H5" s="21"/>
      <c r="I5" s="10"/>
      <c r="M5" s="7"/>
      <c r="N5" s="8"/>
      <c r="O5" s="6"/>
    </row>
    <row r="6" spans="1:15" ht="16.5" x14ac:dyDescent="0.3">
      <c r="A6" s="25" t="s">
        <v>3</v>
      </c>
      <c r="B6" s="36">
        <f>B4</f>
        <v>2700</v>
      </c>
      <c r="C6" s="36"/>
      <c r="D6" s="33"/>
      <c r="E6" s="33"/>
      <c r="F6" s="33"/>
      <c r="G6" s="51">
        <f>3.53*10.764</f>
        <v>37.996919999999996</v>
      </c>
      <c r="H6" s="21"/>
      <c r="I6" s="52"/>
      <c r="J6" s="52"/>
      <c r="M6" s="7"/>
      <c r="N6" s="8"/>
      <c r="O6" s="6"/>
    </row>
    <row r="7" spans="1:15" ht="16.5" x14ac:dyDescent="0.3">
      <c r="A7" s="25" t="s">
        <v>4</v>
      </c>
      <c r="B7" s="27">
        <v>0</v>
      </c>
      <c r="C7" s="27"/>
      <c r="D7" s="42"/>
      <c r="E7" s="47"/>
      <c r="F7" s="33">
        <f>G7*1.1</f>
        <v>724.8692880000001</v>
      </c>
      <c r="G7" s="51">
        <f>SUM(G5:G6)</f>
        <v>658.97208000000001</v>
      </c>
      <c r="H7" s="19"/>
      <c r="I7" s="52"/>
      <c r="J7" s="52"/>
      <c r="M7" s="53"/>
      <c r="N7" s="54"/>
      <c r="O7" s="6"/>
    </row>
    <row r="8" spans="1:15" ht="16.5" x14ac:dyDescent="0.3">
      <c r="A8" s="25" t="s">
        <v>5</v>
      </c>
      <c r="B8" s="27">
        <f>B9-B7</f>
        <v>60</v>
      </c>
      <c r="C8" s="27"/>
      <c r="D8" s="43"/>
      <c r="E8" s="48"/>
      <c r="F8" s="33"/>
      <c r="H8" s="19"/>
      <c r="I8" s="52"/>
      <c r="J8" s="52"/>
      <c r="M8" s="53"/>
      <c r="N8" s="54"/>
      <c r="O8" s="6"/>
    </row>
    <row r="9" spans="1:15" ht="16.5" x14ac:dyDescent="0.3">
      <c r="A9" s="25" t="s">
        <v>6</v>
      </c>
      <c r="B9" s="27">
        <v>60</v>
      </c>
      <c r="C9" s="27"/>
      <c r="D9" s="42"/>
      <c r="E9" s="47"/>
      <c r="F9" s="49"/>
      <c r="G9" s="38"/>
      <c r="H9" s="20"/>
      <c r="I9" s="52"/>
      <c r="J9" s="52"/>
      <c r="K9" s="12"/>
      <c r="L9" s="12"/>
      <c r="M9" s="11"/>
      <c r="N9" s="54"/>
      <c r="O9" s="6"/>
    </row>
    <row r="10" spans="1:15" ht="33" x14ac:dyDescent="0.3">
      <c r="A10" s="26" t="s">
        <v>7</v>
      </c>
      <c r="B10" s="27">
        <f>90*B7/B9</f>
        <v>0</v>
      </c>
      <c r="C10" s="27"/>
      <c r="D10" s="42"/>
      <c r="E10" s="47"/>
      <c r="F10" s="33"/>
      <c r="G10" s="18"/>
      <c r="H10" s="20"/>
      <c r="I10" s="52"/>
      <c r="J10" s="52"/>
      <c r="K10" s="12"/>
      <c r="L10" s="12"/>
      <c r="M10" s="11"/>
      <c r="N10" s="54"/>
      <c r="O10" s="6"/>
    </row>
    <row r="11" spans="1:15" ht="16.5" x14ac:dyDescent="0.3">
      <c r="A11" s="25"/>
      <c r="B11" s="37">
        <f>B10%</f>
        <v>0</v>
      </c>
      <c r="C11" s="37"/>
      <c r="D11" s="44"/>
      <c r="E11" s="50"/>
      <c r="F11" s="33" t="s">
        <v>28</v>
      </c>
      <c r="G11" s="19"/>
      <c r="H11" s="20"/>
      <c r="I11" s="52"/>
      <c r="J11" s="52"/>
      <c r="K11" s="12"/>
      <c r="L11" s="12"/>
      <c r="M11" s="11"/>
      <c r="N11" s="55"/>
      <c r="O11" s="6"/>
    </row>
    <row r="12" spans="1:15" ht="16.5" x14ac:dyDescent="0.3">
      <c r="A12" s="25" t="s">
        <v>8</v>
      </c>
      <c r="B12" s="36">
        <f>B6*B11</f>
        <v>0</v>
      </c>
      <c r="C12" s="36"/>
      <c r="D12" s="45"/>
      <c r="E12" s="47"/>
      <c r="F12" s="33">
        <v>603</v>
      </c>
      <c r="G12" s="19"/>
      <c r="H12" s="20"/>
      <c r="I12" s="56"/>
      <c r="J12" s="52"/>
      <c r="K12" s="12"/>
      <c r="L12" s="12"/>
      <c r="M12" s="11"/>
      <c r="N12" s="8"/>
      <c r="O12" s="6"/>
    </row>
    <row r="13" spans="1:15" ht="16.5" x14ac:dyDescent="0.3">
      <c r="A13" s="25" t="s">
        <v>9</v>
      </c>
      <c r="B13" s="36">
        <f>B6-B12</f>
        <v>2700</v>
      </c>
      <c r="C13" s="36"/>
      <c r="D13" s="45"/>
      <c r="E13" s="1"/>
      <c r="F13" s="10"/>
      <c r="G13" s="20"/>
      <c r="H13" s="20"/>
      <c r="I13" s="52"/>
      <c r="J13" s="52"/>
      <c r="K13" s="12"/>
      <c r="L13" s="12"/>
      <c r="M13" s="11"/>
      <c r="N13" s="8"/>
      <c r="O13" s="6"/>
    </row>
    <row r="14" spans="1:15" ht="16.5" x14ac:dyDescent="0.3">
      <c r="A14" s="25" t="s">
        <v>2</v>
      </c>
      <c r="B14" s="36">
        <f>B5</f>
        <v>13800</v>
      </c>
      <c r="C14" s="36"/>
      <c r="D14" s="33"/>
      <c r="E14" s="10"/>
      <c r="F14" s="12"/>
      <c r="H14" s="20"/>
      <c r="I14" s="52"/>
      <c r="J14" s="52"/>
      <c r="K14" s="12"/>
      <c r="L14" s="12"/>
      <c r="M14" s="11"/>
      <c r="N14" s="8"/>
      <c r="O14" s="6"/>
    </row>
    <row r="15" spans="1:15" ht="16.5" x14ac:dyDescent="0.3">
      <c r="A15" s="25" t="s">
        <v>10</v>
      </c>
      <c r="B15" s="36">
        <f>B14+B13</f>
        <v>16500</v>
      </c>
      <c r="C15" s="36"/>
      <c r="D15" s="33"/>
      <c r="E15" s="10"/>
      <c r="F15" s="12"/>
      <c r="G15" s="22"/>
      <c r="H15" s="20"/>
      <c r="I15" s="12"/>
      <c r="J15" s="12"/>
      <c r="K15" s="12"/>
      <c r="L15" s="12"/>
      <c r="M15" s="11"/>
      <c r="N15" s="8"/>
      <c r="O15" s="6"/>
    </row>
    <row r="16" spans="1:15" ht="16.5" x14ac:dyDescent="0.3">
      <c r="A16" s="25" t="s">
        <v>23</v>
      </c>
      <c r="B16" s="28">
        <v>659</v>
      </c>
      <c r="C16" s="28"/>
      <c r="D16" s="29"/>
      <c r="E16" s="10"/>
      <c r="F16" s="20"/>
      <c r="G16" s="23"/>
      <c r="H16" s="19"/>
      <c r="I16" s="10"/>
      <c r="N16" s="54"/>
      <c r="O16" s="6"/>
    </row>
    <row r="17" spans="1:15" ht="16.5" x14ac:dyDescent="0.3">
      <c r="A17" s="25" t="s">
        <v>11</v>
      </c>
      <c r="B17" s="30">
        <f>B15*B16</f>
        <v>10873500</v>
      </c>
      <c r="C17" s="30"/>
      <c r="D17" s="31"/>
      <c r="E17" s="10"/>
      <c r="F17" s="20"/>
      <c r="G17" s="20"/>
      <c r="H17" s="19"/>
      <c r="I17" s="10"/>
      <c r="N17" s="19"/>
      <c r="O17" s="39"/>
    </row>
    <row r="18" spans="1:15" ht="16.5" hidden="1" x14ac:dyDescent="0.3">
      <c r="A18" s="25" t="s">
        <v>25</v>
      </c>
      <c r="B18" s="30">
        <f>B17*0.9</f>
        <v>9786150</v>
      </c>
      <c r="C18" s="30"/>
      <c r="D18" s="31"/>
      <c r="E18" s="10"/>
      <c r="F18" s="20"/>
      <c r="G18" s="20"/>
      <c r="H18" s="19"/>
      <c r="I18" s="10"/>
      <c r="N18" s="19"/>
      <c r="O18" s="10"/>
    </row>
    <row r="19" spans="1:15" ht="16.5" x14ac:dyDescent="0.3">
      <c r="A19" s="25" t="s">
        <v>25</v>
      </c>
      <c r="B19" s="30">
        <f>B17*0.9</f>
        <v>9786150</v>
      </c>
      <c r="C19" s="30"/>
      <c r="D19" s="31"/>
      <c r="E19" s="10"/>
      <c r="F19" s="20"/>
      <c r="G19" s="20"/>
      <c r="H19" s="19"/>
      <c r="I19" s="10"/>
      <c r="N19" s="19"/>
      <c r="O19" s="10"/>
    </row>
    <row r="20" spans="1:15" ht="16.5" x14ac:dyDescent="0.3">
      <c r="A20" s="25" t="s">
        <v>29</v>
      </c>
      <c r="B20" s="30">
        <f>B17*0.8</f>
        <v>8698800</v>
      </c>
      <c r="C20" s="30"/>
      <c r="D20" s="31"/>
      <c r="E20" s="10"/>
      <c r="F20" s="20"/>
      <c r="G20" s="20"/>
      <c r="H20" s="19"/>
      <c r="I20" s="10"/>
      <c r="N20" s="19"/>
      <c r="O20" s="10"/>
    </row>
    <row r="21" spans="1:15" ht="16.5" x14ac:dyDescent="0.3">
      <c r="A21" s="25" t="s">
        <v>12</v>
      </c>
      <c r="B21" s="32">
        <f>B4*725</f>
        <v>1957500</v>
      </c>
      <c r="C21" s="32"/>
      <c r="D21" s="33"/>
      <c r="E21" s="10"/>
      <c r="F21" s="10"/>
      <c r="G21" s="10"/>
    </row>
    <row r="22" spans="1:15" ht="16.5" x14ac:dyDescent="0.3">
      <c r="A22" s="27" t="s">
        <v>16</v>
      </c>
      <c r="B22" s="40">
        <f>B17*0.03/12</f>
        <v>27183.75</v>
      </c>
      <c r="C22" s="32"/>
      <c r="D22" s="32"/>
      <c r="E22" s="10"/>
    </row>
    <row r="23" spans="1:15" x14ac:dyDescent="0.25">
      <c r="B23" s="17"/>
      <c r="C23" s="17"/>
    </row>
    <row r="24" spans="1:15" x14ac:dyDescent="0.25">
      <c r="B24" s="17"/>
      <c r="C24" s="17"/>
    </row>
    <row r="26" spans="1:15" x14ac:dyDescent="0.25">
      <c r="D26" t="s">
        <v>14</v>
      </c>
    </row>
    <row r="27" spans="1:15" x14ac:dyDescent="0.25">
      <c r="B27" s="46" t="s">
        <v>20</v>
      </c>
      <c r="C27" s="46" t="s">
        <v>15</v>
      </c>
      <c r="D27" s="14" t="s">
        <v>21</v>
      </c>
      <c r="E27" s="14"/>
      <c r="F27" s="14" t="s">
        <v>11</v>
      </c>
      <c r="G27" s="14" t="s">
        <v>17</v>
      </c>
      <c r="H27" s="14" t="s">
        <v>18</v>
      </c>
      <c r="I27" s="14" t="s">
        <v>19</v>
      </c>
      <c r="J27" s="14"/>
    </row>
    <row r="28" spans="1:15" ht="17.25" x14ac:dyDescent="0.3">
      <c r="B28" s="46"/>
      <c r="C28" s="46">
        <v>644</v>
      </c>
      <c r="D28" s="14"/>
      <c r="E28" s="14"/>
      <c r="F28" s="14">
        <v>8995000</v>
      </c>
      <c r="G28" s="15">
        <f t="shared" ref="G28:G34" si="0">F28/C28</f>
        <v>13967.391304347826</v>
      </c>
      <c r="H28" s="15" t="e">
        <f>F28/D28</f>
        <v>#DIV/0!</v>
      </c>
      <c r="I28" s="15" t="e">
        <f t="shared" ref="I28:I34" si="1">F28/B28</f>
        <v>#DIV/0!</v>
      </c>
      <c r="J28" s="14">
        <f>B28/C28</f>
        <v>0</v>
      </c>
      <c r="K28" s="24"/>
    </row>
    <row r="29" spans="1:15" ht="17.25" x14ac:dyDescent="0.3">
      <c r="B29" s="46"/>
      <c r="C29" s="46">
        <v>680</v>
      </c>
      <c r="D29" s="14"/>
      <c r="E29" s="14"/>
      <c r="F29" s="14">
        <v>10800000</v>
      </c>
      <c r="G29" s="15">
        <f t="shared" si="0"/>
        <v>15882.35294117647</v>
      </c>
      <c r="H29" s="15" t="e">
        <f>F29/D29</f>
        <v>#DIV/0!</v>
      </c>
      <c r="I29" s="15" t="e">
        <f t="shared" si="1"/>
        <v>#DIV/0!</v>
      </c>
      <c r="J29" s="14">
        <f>B29/C29</f>
        <v>0</v>
      </c>
      <c r="K29" s="24"/>
    </row>
    <row r="30" spans="1:15" x14ac:dyDescent="0.25">
      <c r="B30" s="46"/>
      <c r="C30" s="46">
        <v>709</v>
      </c>
      <c r="D30" s="14"/>
      <c r="E30" s="14"/>
      <c r="F30" s="14">
        <v>12400000</v>
      </c>
      <c r="G30" s="15">
        <f t="shared" si="0"/>
        <v>17489.421720733426</v>
      </c>
      <c r="H30" s="15" t="e">
        <f t="shared" ref="H30:H34" si="2">F30/D30</f>
        <v>#DIV/0!</v>
      </c>
      <c r="I30" s="15" t="e">
        <f t="shared" si="1"/>
        <v>#DIV/0!</v>
      </c>
      <c r="J30" s="14">
        <f t="shared" ref="J30:J33" si="3">D30/C30</f>
        <v>0</v>
      </c>
    </row>
    <row r="31" spans="1:15" x14ac:dyDescent="0.25">
      <c r="B31" s="46"/>
      <c r="C31" s="46">
        <v>659</v>
      </c>
      <c r="D31" s="14"/>
      <c r="E31" s="14"/>
      <c r="F31" s="15">
        <v>10900000</v>
      </c>
      <c r="G31" s="15">
        <f t="shared" si="0"/>
        <v>16540.212443095599</v>
      </c>
      <c r="H31" s="15" t="e">
        <f t="shared" si="2"/>
        <v>#DIV/0!</v>
      </c>
      <c r="I31" s="15" t="e">
        <f t="shared" si="1"/>
        <v>#DIV/0!</v>
      </c>
      <c r="J31" s="14">
        <f t="shared" si="3"/>
        <v>0</v>
      </c>
    </row>
    <row r="32" spans="1:15" x14ac:dyDescent="0.25">
      <c r="B32" s="46"/>
      <c r="C32" s="46">
        <v>659</v>
      </c>
      <c r="D32" s="14"/>
      <c r="E32" s="14"/>
      <c r="F32" s="15">
        <v>10500000</v>
      </c>
      <c r="G32" s="15">
        <f t="shared" si="0"/>
        <v>15933.232169954477</v>
      </c>
      <c r="H32" s="15" t="e">
        <f t="shared" si="2"/>
        <v>#DIV/0!</v>
      </c>
      <c r="I32" s="15" t="e">
        <f t="shared" si="1"/>
        <v>#DIV/0!</v>
      </c>
      <c r="J32" s="14">
        <f t="shared" si="3"/>
        <v>0</v>
      </c>
    </row>
    <row r="33" spans="1:10" x14ac:dyDescent="0.25">
      <c r="B33" s="46"/>
      <c r="C33" s="46"/>
      <c r="D33" s="14"/>
      <c r="E33" s="14"/>
      <c r="F33" s="15"/>
      <c r="G33" s="15" t="e">
        <f t="shared" si="0"/>
        <v>#DIV/0!</v>
      </c>
      <c r="H33" s="15" t="e">
        <f t="shared" si="2"/>
        <v>#DIV/0!</v>
      </c>
      <c r="I33" s="15" t="e">
        <f t="shared" si="1"/>
        <v>#DIV/0!</v>
      </c>
      <c r="J33" s="14" t="e">
        <f t="shared" si="3"/>
        <v>#DIV/0!</v>
      </c>
    </row>
    <row r="34" spans="1:10" x14ac:dyDescent="0.25">
      <c r="B34" s="46"/>
      <c r="C34" s="46"/>
      <c r="D34" s="14"/>
      <c r="E34" s="14"/>
      <c r="F34" s="14"/>
      <c r="G34" s="15" t="e">
        <f t="shared" si="0"/>
        <v>#DIV/0!</v>
      </c>
      <c r="H34" s="15" t="e">
        <f t="shared" si="2"/>
        <v>#DIV/0!</v>
      </c>
      <c r="I34" s="15" t="e">
        <f t="shared" si="1"/>
        <v>#DIV/0!</v>
      </c>
      <c r="J34" s="14"/>
    </row>
    <row r="35" spans="1:10" x14ac:dyDescent="0.25">
      <c r="B35" s="13" t="s">
        <v>22</v>
      </c>
    </row>
    <row r="36" spans="1:10" x14ac:dyDescent="0.25">
      <c r="B36" s="46">
        <f>23.04*10.764+3.81*10.764</f>
        <v>289.01339999999999</v>
      </c>
      <c r="C36" s="46">
        <v>4700000</v>
      </c>
      <c r="D36" s="14">
        <f t="shared" ref="D36:D41" si="4">C36/B36</f>
        <v>16262.221751655807</v>
      </c>
      <c r="E36" s="14">
        <v>329000</v>
      </c>
      <c r="F36" s="14">
        <v>30000</v>
      </c>
      <c r="G36" s="15">
        <f>F36+E36+C36</f>
        <v>5059000</v>
      </c>
      <c r="H36" s="14">
        <f>G36/B36</f>
        <v>17504.378689707813</v>
      </c>
      <c r="I36" s="15"/>
      <c r="J36" s="14"/>
    </row>
    <row r="37" spans="1:10" x14ac:dyDescent="0.25">
      <c r="B37" s="46">
        <f>45.24*10.764</f>
        <v>486.96335999999997</v>
      </c>
      <c r="C37" s="46">
        <v>6500000</v>
      </c>
      <c r="D37" s="14">
        <f t="shared" si="4"/>
        <v>13348.026841280216</v>
      </c>
      <c r="E37" s="14">
        <v>395100</v>
      </c>
      <c r="F37" s="14">
        <v>30000</v>
      </c>
      <c r="G37" s="15">
        <f>F37+E37+C37</f>
        <v>6925100</v>
      </c>
      <c r="H37" s="14">
        <f>G37/B37</f>
        <v>14220.987796699941</v>
      </c>
      <c r="I37" s="15"/>
      <c r="J37" s="14"/>
    </row>
    <row r="38" spans="1:10" x14ac:dyDescent="0.25">
      <c r="B38" s="46"/>
      <c r="C38" s="46"/>
      <c r="D38" s="14" t="e">
        <f t="shared" si="4"/>
        <v>#DIV/0!</v>
      </c>
      <c r="E38" s="14">
        <v>240000</v>
      </c>
      <c r="F38" s="14">
        <v>30000</v>
      </c>
      <c r="G38" s="15">
        <f>F38+E38+C38</f>
        <v>270000</v>
      </c>
      <c r="H38" s="14" t="e">
        <f>G38/B38</f>
        <v>#DIV/0!</v>
      </c>
      <c r="I38" s="14"/>
      <c r="J38" s="14"/>
    </row>
    <row r="39" spans="1:10" ht="15.75" x14ac:dyDescent="0.25">
      <c r="A39" s="11"/>
      <c r="B39" s="46"/>
      <c r="C39" s="46"/>
      <c r="D39" s="14" t="e">
        <f t="shared" si="4"/>
        <v>#DIV/0!</v>
      </c>
      <c r="E39" s="14">
        <v>392000</v>
      </c>
      <c r="F39" s="14">
        <v>30000</v>
      </c>
      <c r="G39" s="15">
        <f>F39+E39+C39</f>
        <v>422000</v>
      </c>
      <c r="H39" s="14" t="e">
        <f>G39/B39</f>
        <v>#DIV/0!</v>
      </c>
      <c r="I39" s="14"/>
      <c r="J39" s="14"/>
    </row>
    <row r="40" spans="1:10" ht="15.75" x14ac:dyDescent="0.25">
      <c r="A40" s="11"/>
      <c r="B40" s="46"/>
      <c r="C40" s="46"/>
      <c r="D40" s="14" t="e">
        <f t="shared" si="4"/>
        <v>#DIV/0!</v>
      </c>
      <c r="E40" s="14">
        <v>288000</v>
      </c>
      <c r="F40" s="14">
        <v>30000</v>
      </c>
      <c r="G40" s="15">
        <f>F40+E40+C40</f>
        <v>318000</v>
      </c>
      <c r="H40" s="14" t="e">
        <f>G40/B40</f>
        <v>#DIV/0!</v>
      </c>
      <c r="I40" s="14"/>
      <c r="J40" s="14"/>
    </row>
    <row r="41" spans="1:10" ht="15.75" x14ac:dyDescent="0.25">
      <c r="A41" s="11"/>
      <c r="B41" s="46"/>
      <c r="C41" s="46"/>
      <c r="D41" s="14" t="e">
        <f t="shared" si="4"/>
        <v>#DIV/0!</v>
      </c>
      <c r="E41" s="14"/>
      <c r="F41" s="14"/>
      <c r="G41" s="14"/>
      <c r="H41" s="14"/>
      <c r="I41" s="14"/>
      <c r="J41" s="14"/>
    </row>
    <row r="42" spans="1:10" ht="15.75" x14ac:dyDescent="0.25">
      <c r="A42" s="11"/>
    </row>
    <row r="43" spans="1:10" ht="15.75" x14ac:dyDescent="0.25">
      <c r="A43" s="11"/>
    </row>
    <row r="44" spans="1:10" ht="15.75" x14ac:dyDescent="0.25">
      <c r="A44" s="11"/>
    </row>
    <row r="45" spans="1:10" ht="15.75" x14ac:dyDescent="0.25">
      <c r="A45" s="11"/>
    </row>
    <row r="65" spans="4:6" x14ac:dyDescent="0.25">
      <c r="D65" s="10"/>
      <c r="E65" s="10"/>
      <c r="F65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6AE6B-2B93-45CA-9C49-46390A6E4A5D}">
  <dimension ref="A1"/>
  <sheetViews>
    <sheetView topLeftCell="A34" workbookViewId="0">
      <selection activeCell="A46" sqref="A4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A3D30-18FE-47DE-9932-4DFB6C94A80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414122-ED4E-49A9-8BF4-9E2EC0CED30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Sheet1</vt:lpstr>
      <vt:lpstr>Sheet9</vt:lpstr>
      <vt:lpstr>Sheet6</vt:lpstr>
      <vt:lpstr>Sheet5</vt:lpstr>
      <vt:lpstr>Sheet4</vt:lpstr>
      <vt:lpstr>Sheet2</vt:lpstr>
      <vt:lpstr>Sheet3</vt:lpstr>
      <vt:lpstr>Sheet7</vt:lpstr>
      <vt:lpstr>Sheet8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2024-02-01T11:33:13Z</dcterms:modified>
</cp:coreProperties>
</file>