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Cosmos Bank Rte verification - 2023\January 2024\"/>
    </mc:Choice>
  </mc:AlternateContent>
  <xr:revisionPtr revIDLastSave="0" documentId="13_ncr:1_{8E861AEA-0A3B-4843-AC5C-64004AECCACE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7" i="4" l="1"/>
  <c r="V43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Q3" i="4" s="1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</calcChain>
</file>

<file path=xl/sharedStrings.xml><?xml version="1.0" encoding="utf-8"?>
<sst xmlns="http://schemas.openxmlformats.org/spreadsheetml/2006/main" count="37" uniqueCount="33">
  <si>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</si>
  <si>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</si>
  <si>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</si>
  <si>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</si>
  <si>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</si>
  <si>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</si>
  <si>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</si>
  <si>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</si>
  <si>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</si>
  <si>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</si>
  <si>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</si>
  <si>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</si>
  <si>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</si>
  <si>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Rate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</si>
  <si>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</si>
  <si>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</si>
  <si>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</si>
  <si>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</si>
  <si>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</si>
  <si>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</si>
  <si>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</si>
  <si>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</si>
  <si>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</si>
  <si>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</si>
  <si>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</si>
  <si>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</si>
  <si>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</si>
  <si>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</si>
  <si>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</si>
  <si>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</si>
  <si>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 xml:space="preserve">Agreement </t>
  </si>
  <si>
    <t>23.01.2024</t>
  </si>
  <si>
    <t>Carpe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</si>
</sst>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0" fillId="0" borderId="0" xfId="0" applyAlignment="1">
      <alignment horizontal="right"/>
    </xf>
    <xf numFmtId="43" fontId="0" fillId="0" borderId="0" xfId="1" applyFont="1"/>
    <xf numFmtId="0" fontId="10" fillId="0" borderId="0" xfId="0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0CDA02-D28C-4FBB-85FD-5ECCCFF89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14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opLeftCell="A34" zoomScaleNormal="100" workbookViewId="0">
      <selection activeCell="O52" sqref="O5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6" width="10.5703125" customWidth="1"/>
    <col min="17" max="17" width="13.140625" customWidth="1"/>
    <col min="18" max="18" width="16" customWidth="1"/>
    <col min="19" max="19" width="12.140625" customWidth="1"/>
    <col min="21" max="21" width="23.8554687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14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9" t="s">
        <v>29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0</v>
      </c>
      <c r="C16" s="4">
        <f>B16*1.2</f>
        <v>0</v>
      </c>
      <c r="D16" s="4">
        <f t="shared" ref="D16:D32" si="34">C16*1.2</f>
        <v>0</v>
      </c>
      <c r="E16" s="5">
        <f t="shared" ref="E16:E32" si="35">R16</f>
        <v>0</v>
      </c>
      <c r="F16" s="9" t="e">
        <f t="shared" ref="F16:F32" si="36">ROUND((E16/B16),0)</f>
        <v>#DIV/0!</v>
      </c>
      <c r="G16" s="9" t="e">
        <f t="shared" ref="G16:G32" si="37">ROUND((E16/C16),0)</f>
        <v>#DIV/0!</v>
      </c>
      <c r="H16" s="9" t="e">
        <f t="shared" ref="H16:H32" si="38">ROUND((E16/D16),0)</f>
        <v>#DIV/0!</v>
      </c>
      <c r="I16" s="4" t="e">
        <f>#REF!</f>
        <v>#REF!</v>
      </c>
      <c r="J16" s="4">
        <f t="shared" ref="J16:J32" si="39">S16</f>
        <v>0</v>
      </c>
      <c r="O16">
        <v>0</v>
      </c>
      <c r="P16">
        <f t="shared" ref="P16:Q32" si="40">O16/1.2</f>
        <v>0</v>
      </c>
      <c r="Q16">
        <f t="shared" si="40"/>
        <v>0</v>
      </c>
      <c r="R16" s="2">
        <v>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F37"/>
      <c r="I37" s="4"/>
      <c r="J37" s="4"/>
      <c r="R37" s="2"/>
      <c r="X37" s="7"/>
      <c r="Y37" s="7"/>
    </row>
    <row r="38" spans="1:25" ht="14.25" customHeight="1" x14ac:dyDescent="0.3">
      <c r="F38"/>
      <c r="U38" s="30" t="s">
        <v>14</v>
      </c>
      <c r="V38" s="31"/>
      <c r="W38" s="32"/>
      <c r="X38" s="18"/>
      <c r="Y38" s="7"/>
    </row>
    <row r="39" spans="1:25" ht="38.25" customHeight="1" x14ac:dyDescent="0.3">
      <c r="S39" s="10"/>
      <c r="T39" s="10"/>
      <c r="U39" s="30" t="s">
        <v>15</v>
      </c>
      <c r="V39" s="31">
        <v>2024</v>
      </c>
      <c r="W39" s="32"/>
      <c r="X39" s="18"/>
      <c r="Y39" s="7"/>
    </row>
    <row r="40" spans="1:25" ht="16.5" x14ac:dyDescent="0.3">
      <c r="P40" t="s">
        <v>30</v>
      </c>
      <c r="Q40" s="47">
        <v>4100000</v>
      </c>
      <c r="R40" s="46" t="s">
        <v>31</v>
      </c>
      <c r="S40" s="10" t="s">
        <v>31</v>
      </c>
      <c r="T40" s="10"/>
      <c r="U40" s="33" t="s">
        <v>16</v>
      </c>
      <c r="V40" s="34"/>
      <c r="W40" s="32"/>
      <c r="X40" s="18"/>
      <c r="Y40" s="7"/>
    </row>
    <row r="41" spans="1:25" ht="16.5" x14ac:dyDescent="0.3">
      <c r="G41" s="6"/>
      <c r="H41" s="6"/>
      <c r="S41" s="10"/>
      <c r="T41" s="10"/>
      <c r="U41" s="35" t="s">
        <v>17</v>
      </c>
      <c r="V41" s="34">
        <f>V39-V40</f>
        <v>2024</v>
      </c>
      <c r="W41" s="32"/>
      <c r="X41" s="18"/>
      <c r="Y41" s="7"/>
    </row>
    <row r="42" spans="1:25" ht="16.5" x14ac:dyDescent="0.3">
      <c r="S42" s="10"/>
      <c r="T42" s="10"/>
      <c r="U42" s="36"/>
      <c r="V42" s="34">
        <f>V41-60</f>
        <v>1964</v>
      </c>
      <c r="W42" s="32"/>
      <c r="X42" s="26"/>
      <c r="Y42" s="7"/>
    </row>
    <row r="43" spans="1:25" ht="16.5" x14ac:dyDescent="0.3">
      <c r="S43" s="10"/>
      <c r="T43" s="10"/>
      <c r="U43" s="36" t="s">
        <v>18</v>
      </c>
      <c r="V43" s="37">
        <f>371*2000</f>
        <v>742000</v>
      </c>
      <c r="W43" s="32"/>
      <c r="X43" s="26"/>
      <c r="Y43" s="7"/>
    </row>
    <row r="44" spans="1:25" ht="16.5" x14ac:dyDescent="0.3">
      <c r="S44" s="10"/>
      <c r="T44" s="10"/>
      <c r="U44" s="36" t="s">
        <v>19</v>
      </c>
      <c r="V44" s="34"/>
      <c r="W44" s="32"/>
      <c r="X44" s="26"/>
      <c r="Y44" s="7"/>
    </row>
    <row r="45" spans="1:25" ht="39" customHeight="1" x14ac:dyDescent="0.3">
      <c r="P45" s="50"/>
      <c r="Q45" s="50"/>
      <c r="R45" s="50"/>
      <c r="S45" s="50"/>
      <c r="U45" s="36"/>
      <c r="V45" s="34"/>
      <c r="W45" s="32"/>
      <c r="X45" s="26"/>
      <c r="Y45" s="7"/>
    </row>
    <row r="46" spans="1:25" ht="16.5" x14ac:dyDescent="0.3">
      <c r="U46" s="36" t="s">
        <v>20</v>
      </c>
      <c r="V46" s="38">
        <f>100-10</f>
        <v>90</v>
      </c>
      <c r="W46" s="32"/>
      <c r="X46" s="27"/>
      <c r="Y46" s="7"/>
    </row>
    <row r="47" spans="1:25" ht="16.5" x14ac:dyDescent="0.3">
      <c r="P47" s="14"/>
      <c r="Q47" s="14"/>
      <c r="R47" s="14"/>
      <c r="S47" s="14"/>
      <c r="T47" s="12"/>
      <c r="U47" s="30" t="s">
        <v>21</v>
      </c>
      <c r="V47" s="34">
        <f>V46*30/60</f>
        <v>45</v>
      </c>
      <c r="W47" s="32"/>
      <c r="X47" s="18"/>
      <c r="Y47" s="7"/>
    </row>
    <row r="48" spans="1:25" ht="16.5" x14ac:dyDescent="0.3">
      <c r="R48" s="15"/>
      <c r="S48" s="15"/>
      <c r="U48" s="30"/>
      <c r="V48" s="39">
        <f>V47%</f>
        <v>0.45</v>
      </c>
      <c r="W48" s="32"/>
      <c r="X48" s="18"/>
      <c r="Y48" s="7"/>
    </row>
    <row r="49" spans="15:25" ht="16.5" x14ac:dyDescent="0.3">
      <c r="R49" s="6"/>
      <c r="S49" s="16"/>
      <c r="U49" s="30" t="s">
        <v>22</v>
      </c>
      <c r="V49" s="40">
        <f>ROUND((V43*V48),0)</f>
        <v>333900</v>
      </c>
      <c r="W49" s="32"/>
      <c r="X49" s="18"/>
      <c r="Y49" s="7"/>
    </row>
    <row r="50" spans="15:25" ht="16.5" x14ac:dyDescent="0.3">
      <c r="R50" s="6"/>
      <c r="S50" s="16"/>
      <c r="U50" s="30" t="s">
        <v>32</v>
      </c>
      <c r="V50" s="40">
        <v>225</v>
      </c>
      <c r="W50" s="32"/>
      <c r="X50" s="18"/>
      <c r="Y50" s="7"/>
    </row>
    <row r="51" spans="15:25" ht="16.5" x14ac:dyDescent="0.3">
      <c r="R51" s="6"/>
      <c r="S51" s="16"/>
      <c r="U51" s="36" t="s">
        <v>13</v>
      </c>
      <c r="V51" s="34"/>
      <c r="W51" s="32"/>
      <c r="X51" s="18"/>
      <c r="Y51" s="7"/>
    </row>
    <row r="52" spans="15:25" ht="16.5" x14ac:dyDescent="0.3">
      <c r="S52" s="10"/>
      <c r="T52" s="10"/>
      <c r="U52" s="36" t="s">
        <v>23</v>
      </c>
      <c r="V52" s="37">
        <f>V51*V50</f>
        <v>0</v>
      </c>
      <c r="W52" s="32"/>
      <c r="X52" s="26"/>
      <c r="Y52" s="7"/>
    </row>
    <row r="53" spans="15:25" ht="16.5" x14ac:dyDescent="0.3">
      <c r="S53" s="10"/>
      <c r="T53" s="10"/>
      <c r="U53" s="41" t="s">
        <v>24</v>
      </c>
      <c r="V53" s="42">
        <f>V52-V49</f>
        <v>-333900</v>
      </c>
      <c r="W53" s="43"/>
      <c r="X53" s="26"/>
      <c r="Y53" s="7"/>
    </row>
    <row r="54" spans="15:25" ht="16.5" x14ac:dyDescent="0.3">
      <c r="P54" s="13"/>
      <c r="S54" s="10"/>
      <c r="T54" s="11"/>
      <c r="U54" s="41" t="s">
        <v>25</v>
      </c>
      <c r="V54" s="42">
        <f>V53*0.9</f>
        <v>-300510</v>
      </c>
      <c r="W54" s="32"/>
      <c r="X54" s="48"/>
      <c r="Y54" s="7"/>
    </row>
    <row r="55" spans="15:25" ht="16.5" x14ac:dyDescent="0.3">
      <c r="S55" s="11"/>
      <c r="T55" s="10"/>
      <c r="U55" s="41" t="s">
        <v>26</v>
      </c>
      <c r="V55" s="44">
        <f>V53*0.8</f>
        <v>-267120</v>
      </c>
      <c r="W55" s="32"/>
      <c r="X55" s="28"/>
      <c r="Y55" s="7"/>
    </row>
    <row r="56" spans="15:25" ht="16.5" x14ac:dyDescent="0.3">
      <c r="S56" s="10"/>
      <c r="T56" s="10"/>
      <c r="U56" s="41" t="s">
        <v>27</v>
      </c>
      <c r="V56" s="45">
        <f>V53*0.025/12</f>
        <v>-695.625</v>
      </c>
      <c r="W56" s="32"/>
      <c r="X56" s="29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abSelected="1" zoomScaleNormal="100" workbookViewId="0">
      <selection activeCell="P50" sqref="P50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DESK-28 VASTUKALA</cp:lastModifiedBy>
  <cp:lastPrinted>2019-11-05T06:14:02Z</cp:lastPrinted>
  <dcterms:created xsi:type="dcterms:W3CDTF">2018-02-17T10:36:41Z</dcterms:created>
  <dcterms:modified xsi:type="dcterms:W3CDTF">2024-02-09T10:17:33Z</dcterms:modified>
</cp:coreProperties>
</file>