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DC76FB6C-6B09-42CF-B184-2B57F27C7C1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8" sheetId="11" r:id="rId2"/>
    <sheet name="Sheet2" sheetId="5" r:id="rId3"/>
    <sheet name="Sheet3" sheetId="6" r:id="rId4"/>
    <sheet name="Sheet4" sheetId="7" r:id="rId5"/>
    <sheet name="Sheet5" sheetId="8" r:id="rId6"/>
    <sheet name="Sheet6" sheetId="9" r:id="rId7"/>
    <sheet name="Sheet7" sheetId="10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5" i="1" l="1"/>
  <c r="E17" i="1"/>
  <c r="E16" i="1"/>
  <c r="B20" i="1"/>
  <c r="G3" i="1"/>
  <c r="F37" i="1"/>
  <c r="G37" i="1" s="1"/>
  <c r="C37" i="1" l="1"/>
  <c r="C36" i="1"/>
  <c r="C35" i="1"/>
  <c r="B10" i="1" l="1"/>
  <c r="B11" i="1" s="1"/>
  <c r="B8" i="1"/>
  <c r="B6" i="1"/>
  <c r="B5" i="1"/>
  <c r="B14" i="1" s="1"/>
  <c r="B12" i="1" l="1"/>
  <c r="B13" i="1" s="1"/>
  <c r="B15" i="1" s="1"/>
  <c r="B17" i="1" s="1"/>
  <c r="B21" i="1" s="1"/>
  <c r="I31" i="1"/>
  <c r="B19" i="1" l="1"/>
  <c r="B18" i="1"/>
  <c r="C38" i="1"/>
  <c r="I30" i="1" l="1"/>
  <c r="I27" i="1" l="1"/>
  <c r="I32" i="1"/>
  <c r="F27" i="1"/>
  <c r="G27" i="1" l="1"/>
  <c r="F28" i="1"/>
  <c r="G28" i="1"/>
  <c r="F29" i="1"/>
  <c r="G29" i="1"/>
  <c r="F30" i="1"/>
  <c r="G30" i="1"/>
  <c r="F31" i="1"/>
  <c r="G31" i="1"/>
  <c r="F32" i="1"/>
  <c r="G32" i="1"/>
  <c r="F33" i="1"/>
  <c r="G33" i="1"/>
  <c r="F35" i="1"/>
  <c r="G35" i="1" s="1"/>
  <c r="F36" i="1"/>
  <c r="G36" i="1" s="1"/>
  <c r="H35" i="1" l="1"/>
  <c r="I28" i="1" l="1"/>
  <c r="H32" i="1" l="1"/>
  <c r="H31" i="1"/>
  <c r="H33" i="1"/>
  <c r="H27" i="1" l="1"/>
  <c r="H36" i="1" l="1"/>
  <c r="H28" i="1"/>
  <c r="H29" i="1"/>
  <c r="H30" i="1"/>
</calcChain>
</file>

<file path=xl/sharedStrings.xml><?xml version="1.0" encoding="utf-8"?>
<sst xmlns="http://schemas.openxmlformats.org/spreadsheetml/2006/main" count="29" uniqueCount="27">
  <si>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</si>
  <si>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</si>
  <si>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</si>
  <si>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</si>
  <si>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</si>
  <si>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</si>
  <si>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</si>
  <si>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</si>
  <si>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</si>
  <si>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</si>
  <si>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</si>
  <si>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</si>
  <si>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</si>
  <si>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</si>
  <si>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</si>
  <si>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</si>
  <si>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</si>
  <si>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</si>
  <si>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</si>
  <si>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</si>
  <si>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</si>
  <si>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Area</t>
  </si>
  <si>
    <t>Agreement carpet area</t>
  </si>
  <si>
    <t>Built up area</t>
  </si>
  <si>
    <t>RV</t>
  </si>
  <si>
    <t>DV</t>
  </si>
  <si>
    <t>Measurement Carpet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</si>
</sst>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8"/>
      <color rgb="FF000000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5" xfId="0" applyBorder="1"/>
    <xf numFmtId="43" fontId="3" fillId="0" borderId="0" xfId="1" applyFont="1" applyBorder="1"/>
    <xf numFmtId="43" fontId="2" fillId="0" borderId="0" xfId="1" applyFont="1" applyBorder="1"/>
    <xf numFmtId="43" fontId="2" fillId="0" borderId="0" xfId="0" applyNumberFormat="1" applyFont="1"/>
    <xf numFmtId="43" fontId="0" fillId="0" borderId="0" xfId="0" applyNumberFormat="1"/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5" fillId="0" borderId="0" xfId="0" applyNumberFormat="1" applyFont="1"/>
    <xf numFmtId="165" fontId="2" fillId="0" borderId="0" xfId="1" applyNumberFormat="1" applyFont="1" applyFill="1" applyBorder="1"/>
    <xf numFmtId="0" fontId="8" fillId="0" borderId="0" xfId="2" applyFill="1" applyBorder="1" applyAlignment="1" applyProtection="1"/>
    <xf numFmtId="0" fontId="10" fillId="0" borderId="1" xfId="0" applyFont="1" applyBorder="1"/>
    <xf numFmtId="43" fontId="10" fillId="0" borderId="1" xfId="0" applyNumberFormat="1" applyFont="1" applyBorder="1"/>
    <xf numFmtId="0" fontId="10" fillId="0" borderId="1" xfId="0" applyFont="1" applyBorder="1" applyAlignment="1">
      <alignment wrapText="1"/>
    </xf>
    <xf numFmtId="0" fontId="12" fillId="0" borderId="1" xfId="0" applyFont="1" applyBorder="1"/>
    <xf numFmtId="0" fontId="10" fillId="0" borderId="1" xfId="1" applyNumberFormat="1" applyFont="1" applyBorder="1"/>
    <xf numFmtId="43" fontId="10" fillId="0" borderId="1" xfId="1" applyFont="1" applyBorder="1"/>
    <xf numFmtId="0" fontId="11" fillId="0" borderId="1" xfId="0" applyFont="1" applyBorder="1"/>
    <xf numFmtId="43" fontId="11" fillId="0" borderId="1" xfId="0" applyNumberFormat="1" applyFont="1" applyBorder="1"/>
    <xf numFmtId="43" fontId="12" fillId="0" borderId="1" xfId="0" applyNumberFormat="1" applyFont="1" applyBorder="1"/>
    <xf numFmtId="0" fontId="0" fillId="0" borderId="6" xfId="0" applyBorder="1"/>
    <xf numFmtId="43" fontId="0" fillId="0" borderId="6" xfId="0" applyNumberFormat="1" applyBorder="1"/>
    <xf numFmtId="0" fontId="11" fillId="0" borderId="1" xfId="0" applyFont="1" applyBorder="1" applyAlignment="1">
      <alignment horizontal="center" wrapText="1"/>
    </xf>
    <xf numFmtId="43" fontId="12" fillId="0" borderId="1" xfId="1" applyFont="1" applyFill="1" applyBorder="1"/>
    <xf numFmtId="10" fontId="12" fillId="0" borderId="1" xfId="0" applyNumberFormat="1" applyFont="1" applyBorder="1"/>
    <xf numFmtId="164" fontId="0" fillId="0" borderId="0" xfId="1" applyNumberFormat="1" applyFont="1"/>
    <xf numFmtId="0" fontId="4" fillId="0" borderId="0" xfId="0" applyFont="1"/>
    <xf numFmtId="0" fontId="6" fillId="0" borderId="0" xfId="0" applyFont="1"/>
    <xf numFmtId="0" fontId="3" fillId="0" borderId="0" xfId="0" applyFont="1"/>
    <xf numFmtId="0" fontId="2" fillId="0" borderId="0" xfId="0" applyFont="1"/>
    <xf numFmtId="0" fontId="5" fillId="0" borderId="0" xfId="0" applyFont="1"/>
    <xf numFmtId="10" fontId="2" fillId="0" borderId="0" xfId="0" applyNumberFormat="1" applyFont="1"/>
    <xf numFmtId="0" fontId="0" fillId="0" borderId="0" xfId="0" applyAlignment="1">
      <alignment wrapText="1"/>
    </xf>
    <xf numFmtId="2" fontId="0" fillId="0" borderId="0" xfId="1" applyNumberFormat="1" applyFont="1" applyBorder="1"/>
    <xf numFmtId="43" fontId="0" fillId="0" borderId="0" xfId="1" applyFont="1" applyBorder="1"/>
    <xf numFmtId="43" fontId="9" fillId="0" borderId="0" xfId="0" applyNumberFormat="1" applyFont="1"/>
    <xf numFmtId="43" fontId="14" fillId="0" borderId="0" xfId="0" applyNumberFormat="1" applyFont="1"/>
    <xf numFmtId="10" fontId="10" fillId="0" borderId="1" xfId="1" applyNumberFormat="1" applyFont="1" applyBorder="1"/>
    <xf numFmtId="0" fontId="13" fillId="0" borderId="1" xfId="0" applyFont="1" applyBorder="1"/>
    <xf numFmtId="43" fontId="7" fillId="0" borderId="1" xfId="0" applyNumberFormat="1" applyFont="1" applyBorder="1"/>
    <xf numFmtId="43" fontId="5" fillId="0" borderId="1" xfId="0" applyNumberFormat="1" applyFont="1" applyBorder="1"/>
    <xf numFmtId="0" fontId="7" fillId="2" borderId="1" xfId="0" applyFont="1" applyFill="1" applyBorder="1"/>
    <xf numFmtId="0" fontId="0" fillId="2" borderId="1" xfId="0" applyFill="1" applyBorder="1"/>
    <xf numFmtId="43" fontId="0" fillId="2" borderId="1" xfId="0" applyNumberFormat="1" applyFill="1" applyBorder="1"/>
    <xf numFmtId="0" fontId="0" fillId="2" borderId="0" xfId="0" applyFill="1"/>
    <xf numFmtId="0" fontId="7" fillId="2" borderId="0" xfId="0" applyFont="1" applyFill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162628</xdr:colOff>
      <xdr:row>34</xdr:row>
      <xdr:rowOff>19957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F0AF0B6-D7DD-4F42-81D9-2A438E10DD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039428" cy="6496957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0</xdr:row>
      <xdr:rowOff>0</xdr:rowOff>
    </xdr:from>
    <xdr:to>
      <xdr:col>25</xdr:col>
      <xdr:colOff>172750</xdr:colOff>
      <xdr:row>33</xdr:row>
      <xdr:rowOff>181878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4E08D7E-282A-42E8-8B2D-CF287ED296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0" y="0"/>
          <a:ext cx="9316750" cy="64683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306459</xdr:colOff>
      <xdr:row>39</xdr:row>
      <xdr:rowOff>172511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D7C1831-AA6D-4872-B2FA-11E2521DF9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88859" cy="76020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135581</xdr:colOff>
      <xdr:row>45</xdr:row>
      <xdr:rowOff>134565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77ECCA8-7EB4-4785-B879-6ADADFA38D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85181" cy="87070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4"/>
  <sheetViews>
    <sheetView tabSelected="1" zoomScaleNormal="100" workbookViewId="0">
      <selection activeCell="D15" sqref="D15"/>
    </sheetView>
  </sheetViews>
  <sheetFormatPr defaultRowHeight="15" x14ac:dyDescent="0.25"/>
  <cols>
    <col min="1" max="1" width="21.7109375" bestFit="1" customWidth="1"/>
    <col min="2" max="2" width="15.5703125" style="9" bestFit="1" customWidth="1"/>
    <col min="3" max="3" width="18.28515625" bestFit="1" customWidth="1"/>
    <col min="4" max="4" width="28.140625" bestFit="1" customWidth="1"/>
    <col min="5" max="5" width="21.7109375" bestFit="1" customWidth="1"/>
    <col min="6" max="6" width="18.85546875" bestFit="1" customWidth="1"/>
    <col min="7" max="7" width="19.85546875" bestFit="1" customWidth="1"/>
    <col min="8" max="8" width="21.7109375" bestFit="1" customWidth="1"/>
    <col min="9" max="9" width="13.7109375" bestFit="1" customWidth="1"/>
    <col min="13" max="13" width="14.28515625" bestFit="1" customWidth="1"/>
    <col min="14" max="14" width="11.5703125" bestFit="1" customWidth="1"/>
  </cols>
  <sheetData>
    <row r="1" spans="1:13" x14ac:dyDescent="0.25">
      <c r="A1" s="2"/>
      <c r="B1" s="13"/>
      <c r="E1" s="2"/>
      <c r="F1" s="3"/>
      <c r="G1" s="3"/>
    </row>
    <row r="2" spans="1:13" ht="16.5" x14ac:dyDescent="0.3">
      <c r="A2" s="18"/>
      <c r="B2" s="29"/>
      <c r="C2" s="29"/>
      <c r="D2" s="9"/>
      <c r="E2" t="s">
        <v>13</v>
      </c>
    </row>
    <row r="3" spans="1:13" ht="16.5" x14ac:dyDescent="0.3">
      <c r="A3" s="18" t="s">
        <v>0</v>
      </c>
      <c r="B3" s="30">
        <v>9000</v>
      </c>
      <c r="C3" s="19"/>
      <c r="D3" s="8"/>
      <c r="E3" s="4">
        <v>2006</v>
      </c>
      <c r="F3" s="5">
        <v>2024</v>
      </c>
      <c r="G3" s="6">
        <f>F3-E3</f>
        <v>18</v>
      </c>
      <c r="L3" s="5"/>
      <c r="M3" s="6"/>
    </row>
    <row r="4" spans="1:13" ht="33" x14ac:dyDescent="0.3">
      <c r="A4" s="20" t="s">
        <v>1</v>
      </c>
      <c r="B4" s="30">
        <v>2800</v>
      </c>
      <c r="C4" s="19"/>
      <c r="D4" s="8"/>
      <c r="E4" s="29"/>
      <c r="F4" s="5"/>
      <c r="G4" s="6"/>
      <c r="H4" s="29"/>
      <c r="K4" s="39"/>
      <c r="L4" s="5"/>
      <c r="M4" s="6"/>
    </row>
    <row r="5" spans="1:13" ht="16.5" x14ac:dyDescent="0.3">
      <c r="A5" s="18" t="s">
        <v>2</v>
      </c>
      <c r="B5" s="30">
        <f>B3-B4</f>
        <v>6200</v>
      </c>
      <c r="C5" s="19"/>
      <c r="D5" s="8"/>
      <c r="E5" s="10" t="s">
        <v>22</v>
      </c>
      <c r="F5" s="10" t="s">
        <v>23</v>
      </c>
      <c r="G5" s="16"/>
      <c r="H5" s="10"/>
      <c r="I5" s="10"/>
      <c r="L5" s="5"/>
      <c r="M5" s="6"/>
    </row>
    <row r="6" spans="1:13" ht="16.5" x14ac:dyDescent="0.3">
      <c r="A6" s="18" t="s">
        <v>3</v>
      </c>
      <c r="B6" s="30">
        <f>B4</f>
        <v>2800</v>
      </c>
      <c r="C6" s="19"/>
      <c r="D6" s="8"/>
      <c r="E6" s="10"/>
      <c r="F6" s="10">
        <v>6639</v>
      </c>
      <c r="G6" s="16"/>
      <c r="H6" s="10"/>
      <c r="I6" s="10"/>
      <c r="L6" s="5"/>
      <c r="M6" s="6"/>
    </row>
    <row r="7" spans="1:13" ht="16.5" x14ac:dyDescent="0.3">
      <c r="A7" s="18" t="s">
        <v>4</v>
      </c>
      <c r="B7" s="21">
        <v>18</v>
      </c>
      <c r="C7" s="22"/>
      <c r="D7" s="1"/>
      <c r="E7" s="10"/>
      <c r="F7" s="10"/>
      <c r="G7" s="7"/>
      <c r="H7" s="10"/>
      <c r="I7" s="10"/>
      <c r="L7" s="35"/>
      <c r="M7" s="36"/>
    </row>
    <row r="8" spans="1:13" ht="16.5" x14ac:dyDescent="0.3">
      <c r="A8" s="18" t="s">
        <v>5</v>
      </c>
      <c r="B8" s="21">
        <f>B9-B7</f>
        <v>42</v>
      </c>
      <c r="C8" s="22"/>
      <c r="D8" s="32"/>
      <c r="E8" s="12"/>
      <c r="F8" s="47"/>
      <c r="G8" s="7"/>
      <c r="H8" s="12"/>
      <c r="I8" s="12"/>
      <c r="L8" s="35"/>
      <c r="M8" s="36"/>
    </row>
    <row r="9" spans="1:13" ht="16.5" x14ac:dyDescent="0.3">
      <c r="A9" s="18" t="s">
        <v>6</v>
      </c>
      <c r="B9" s="21">
        <v>60</v>
      </c>
      <c r="C9" s="22"/>
      <c r="D9" s="1"/>
      <c r="E9" s="37"/>
      <c r="F9" s="8"/>
      <c r="G9" s="15"/>
      <c r="H9" s="10"/>
      <c r="I9" s="10"/>
      <c r="J9" s="37"/>
      <c r="K9" s="37"/>
      <c r="L9" s="33"/>
      <c r="M9" s="36"/>
    </row>
    <row r="10" spans="1:13" ht="33" x14ac:dyDescent="0.3">
      <c r="A10" s="20" t="s">
        <v>7</v>
      </c>
      <c r="B10" s="21">
        <f>90*B7/B9</f>
        <v>27</v>
      </c>
      <c r="C10" s="22"/>
      <c r="D10" s="1"/>
      <c r="E10" s="15"/>
      <c r="F10" s="42"/>
      <c r="G10" s="15"/>
      <c r="H10" s="34"/>
      <c r="I10" s="34"/>
      <c r="J10" s="37"/>
      <c r="K10" s="37"/>
      <c r="L10" s="33"/>
      <c r="M10" s="36"/>
    </row>
    <row r="11" spans="1:13" ht="16.5" x14ac:dyDescent="0.3">
      <c r="A11" s="18"/>
      <c r="B11" s="31">
        <f>B10%</f>
        <v>0.27</v>
      </c>
      <c r="C11" s="44"/>
      <c r="D11" s="40"/>
      <c r="G11" s="15"/>
      <c r="H11" s="34"/>
      <c r="I11" s="34"/>
      <c r="J11" s="37"/>
      <c r="K11" s="37"/>
      <c r="L11" s="33"/>
      <c r="M11" s="38"/>
    </row>
    <row r="12" spans="1:13" ht="16.5" x14ac:dyDescent="0.3">
      <c r="A12" s="18" t="s">
        <v>8</v>
      </c>
      <c r="B12" s="30">
        <f>B6*B11</f>
        <v>756</v>
      </c>
      <c r="C12" s="23"/>
      <c r="D12" s="41"/>
      <c r="G12" s="15"/>
      <c r="H12" s="34"/>
      <c r="I12" s="34"/>
      <c r="J12" s="37"/>
      <c r="K12" s="37"/>
      <c r="L12" s="33"/>
      <c r="M12" s="6"/>
    </row>
    <row r="13" spans="1:13" ht="16.5" x14ac:dyDescent="0.3">
      <c r="A13" s="18" t="s">
        <v>9</v>
      </c>
      <c r="B13" s="30">
        <f>B6-B12</f>
        <v>2044</v>
      </c>
      <c r="C13" s="23"/>
      <c r="D13" s="41"/>
      <c r="G13" s="15"/>
      <c r="H13" s="34"/>
      <c r="I13" s="34"/>
      <c r="J13" s="37"/>
      <c r="K13" s="37"/>
      <c r="L13" s="33"/>
      <c r="M13" s="6"/>
    </row>
    <row r="14" spans="1:13" ht="16.5" x14ac:dyDescent="0.3">
      <c r="A14" s="18" t="s">
        <v>2</v>
      </c>
      <c r="B14" s="30">
        <f>B5</f>
        <v>6200</v>
      </c>
      <c r="C14" s="19"/>
      <c r="D14" s="8"/>
      <c r="G14" s="15"/>
      <c r="H14" s="34"/>
      <c r="I14" s="34"/>
      <c r="J14" s="37"/>
      <c r="K14" s="37"/>
      <c r="L14" s="33"/>
      <c r="M14" s="6"/>
    </row>
    <row r="15" spans="1:13" ht="16.5" x14ac:dyDescent="0.3">
      <c r="A15" s="18" t="s">
        <v>10</v>
      </c>
      <c r="B15" s="30">
        <f>B14+B13</f>
        <v>8244</v>
      </c>
      <c r="C15" s="19"/>
      <c r="D15" s="8"/>
      <c r="E15" t="s">
        <v>26</v>
      </c>
      <c r="G15" s="15"/>
      <c r="H15" s="37"/>
      <c r="I15" s="37"/>
      <c r="J15" s="37"/>
      <c r="K15" s="37"/>
      <c r="L15" s="33"/>
      <c r="M15" s="6"/>
    </row>
    <row r="16" spans="1:13" ht="16.5" x14ac:dyDescent="0.3">
      <c r="A16" s="18" t="s">
        <v>21</v>
      </c>
      <c r="B16" s="24">
        <v>6639</v>
      </c>
      <c r="C16" s="45"/>
      <c r="D16" s="8"/>
      <c r="E16" s="7">
        <f>59.81*76.25</f>
        <v>4560.5124999999998</v>
      </c>
      <c r="F16" s="7"/>
      <c r="G16" s="7"/>
      <c r="H16" s="8"/>
      <c r="M16" s="36"/>
    </row>
    <row r="17" spans="1:14" ht="16.5" x14ac:dyDescent="0.3">
      <c r="A17" s="18" t="s">
        <v>11</v>
      </c>
      <c r="B17" s="25">
        <f>B15*B16</f>
        <v>54731916</v>
      </c>
      <c r="C17" s="25"/>
      <c r="D17" s="8"/>
      <c r="E17" s="7">
        <f>E16*1.2</f>
        <v>5472.6149999999998</v>
      </c>
      <c r="F17" s="43"/>
      <c r="G17" s="7"/>
      <c r="H17" s="8"/>
      <c r="M17" s="7"/>
      <c r="N17" s="8"/>
    </row>
    <row r="18" spans="1:14" ht="16.5" x14ac:dyDescent="0.3">
      <c r="A18" s="18" t="s">
        <v>24</v>
      </c>
      <c r="B18" s="25">
        <f>B17*85%</f>
        <v>46522128.600000001</v>
      </c>
      <c r="C18" s="25"/>
      <c r="D18" s="8"/>
      <c r="E18" s="7"/>
      <c r="F18" s="43"/>
      <c r="G18" s="7"/>
      <c r="H18" s="8"/>
      <c r="M18" s="7"/>
      <c r="N18" s="8"/>
    </row>
    <row r="19" spans="1:14" ht="16.5" x14ac:dyDescent="0.3">
      <c r="A19" s="18" t="s">
        <v>25</v>
      </c>
      <c r="B19" s="25">
        <f>B17*0.7</f>
        <v>38312341.199999996</v>
      </c>
      <c r="C19" s="25"/>
      <c r="D19" s="8"/>
      <c r="E19" s="7"/>
      <c r="F19" s="43"/>
      <c r="G19" s="7"/>
      <c r="H19" s="8"/>
      <c r="M19" s="7"/>
      <c r="N19" s="8"/>
    </row>
    <row r="20" spans="1:14" ht="16.5" x14ac:dyDescent="0.3">
      <c r="A20" s="18" t="s">
        <v>12</v>
      </c>
      <c r="B20" s="26">
        <f>681*B4</f>
        <v>1906800</v>
      </c>
      <c r="C20" s="19"/>
      <c r="D20" s="8"/>
      <c r="E20" s="8"/>
      <c r="F20" s="7"/>
      <c r="G20">
        <v>20912600</v>
      </c>
    </row>
    <row r="21" spans="1:14" ht="16.5" x14ac:dyDescent="0.3">
      <c r="A21" s="21" t="s">
        <v>16</v>
      </c>
      <c r="B21" s="26">
        <f>B17*0.03/12</f>
        <v>136829.79</v>
      </c>
      <c r="C21" s="46"/>
      <c r="D21" s="8"/>
      <c r="E21" s="8"/>
      <c r="F21" s="7"/>
    </row>
    <row r="22" spans="1:14" x14ac:dyDescent="0.25">
      <c r="B22" s="14"/>
    </row>
    <row r="23" spans="1:14" x14ac:dyDescent="0.25">
      <c r="B23" s="14"/>
    </row>
    <row r="25" spans="1:14" x14ac:dyDescent="0.25">
      <c r="C25" t="s">
        <v>14</v>
      </c>
    </row>
    <row r="26" spans="1:14" x14ac:dyDescent="0.25">
      <c r="B26" s="11" t="s">
        <v>15</v>
      </c>
      <c r="C26" s="10" t="s">
        <v>20</v>
      </c>
      <c r="D26" s="10"/>
      <c r="E26" s="10" t="s">
        <v>11</v>
      </c>
      <c r="F26" s="10" t="s">
        <v>17</v>
      </c>
      <c r="G26" s="10" t="s">
        <v>18</v>
      </c>
      <c r="H26" s="10" t="s">
        <v>19</v>
      </c>
      <c r="I26" s="10"/>
    </row>
    <row r="27" spans="1:14" ht="17.25" x14ac:dyDescent="0.3">
      <c r="B27" s="48"/>
      <c r="C27" s="49">
        <v>14300</v>
      </c>
      <c r="D27" s="49"/>
      <c r="E27" s="49">
        <v>320000000</v>
      </c>
      <c r="F27" s="50" t="e">
        <f t="shared" ref="F27:F33" si="0">E27/B27</f>
        <v>#DIV/0!</v>
      </c>
      <c r="G27" s="12">
        <f>E27/C27</f>
        <v>22377.622377622378</v>
      </c>
      <c r="H27" s="12" t="e">
        <f>E27/#REF!</f>
        <v>#REF!</v>
      </c>
      <c r="I27" s="10" t="e">
        <f>C27/B27</f>
        <v>#DIV/0!</v>
      </c>
      <c r="J27" s="17"/>
    </row>
    <row r="28" spans="1:14" ht="17.25" x14ac:dyDescent="0.3">
      <c r="B28" s="11"/>
      <c r="C28" s="10">
        <v>1085</v>
      </c>
      <c r="D28" s="10"/>
      <c r="E28" s="10">
        <v>12000000</v>
      </c>
      <c r="F28" s="12" t="e">
        <f t="shared" si="0"/>
        <v>#DIV/0!</v>
      </c>
      <c r="G28" s="12">
        <f>E28/C28</f>
        <v>11059.907834101383</v>
      </c>
      <c r="H28" s="12" t="e">
        <f>E28/#REF!</f>
        <v>#REF!</v>
      </c>
      <c r="I28" s="10" t="e">
        <f>C28/B28</f>
        <v>#DIV/0!</v>
      </c>
      <c r="J28" s="17"/>
    </row>
    <row r="29" spans="1:14" x14ac:dyDescent="0.25">
      <c r="B29" s="11"/>
      <c r="C29" s="10"/>
      <c r="D29" s="10"/>
      <c r="E29" s="12"/>
      <c r="F29" s="12" t="e">
        <f t="shared" si="0"/>
        <v>#DIV/0!</v>
      </c>
      <c r="G29" s="12" t="e">
        <f t="shared" ref="G29:G33" si="1">E29/C29</f>
        <v>#DIV/0!</v>
      </c>
      <c r="H29" s="12" t="e">
        <f>E29/#REF!</f>
        <v>#REF!</v>
      </c>
      <c r="I29" s="10"/>
    </row>
    <row r="30" spans="1:14" x14ac:dyDescent="0.25">
      <c r="B30" s="48"/>
      <c r="C30" s="49"/>
      <c r="D30" s="49"/>
      <c r="E30" s="50"/>
      <c r="F30" s="50" t="e">
        <f t="shared" si="0"/>
        <v>#DIV/0!</v>
      </c>
      <c r="G30" s="12" t="e">
        <f t="shared" si="1"/>
        <v>#DIV/0!</v>
      </c>
      <c r="H30" s="12" t="e">
        <f>E30/#REF!</f>
        <v>#REF!</v>
      </c>
      <c r="I30" s="10" t="e">
        <f>#REF!/B30</f>
        <v>#REF!</v>
      </c>
    </row>
    <row r="31" spans="1:14" x14ac:dyDescent="0.25">
      <c r="B31" s="11"/>
      <c r="C31" s="27"/>
      <c r="E31" s="28"/>
      <c r="F31" s="28" t="e">
        <f t="shared" si="0"/>
        <v>#DIV/0!</v>
      </c>
      <c r="G31" s="12" t="e">
        <f t="shared" si="1"/>
        <v>#DIV/0!</v>
      </c>
      <c r="H31" s="28" t="e">
        <f>E31/#REF!</f>
        <v>#REF!</v>
      </c>
      <c r="I31" s="10" t="e">
        <f>C31/B31</f>
        <v>#DIV/0!</v>
      </c>
    </row>
    <row r="32" spans="1:14" x14ac:dyDescent="0.25">
      <c r="E32" s="28"/>
      <c r="F32" s="28" t="e">
        <f t="shared" si="0"/>
        <v>#DIV/0!</v>
      </c>
      <c r="G32" s="28" t="e">
        <f t="shared" si="1"/>
        <v>#DIV/0!</v>
      </c>
      <c r="H32" s="28" t="e">
        <f>E32/#REF!</f>
        <v>#REF!</v>
      </c>
      <c r="I32" t="e">
        <f>#REF!/B32</f>
        <v>#REF!</v>
      </c>
    </row>
    <row r="33" spans="1:8" x14ac:dyDescent="0.25">
      <c r="E33" s="27"/>
      <c r="F33" s="28" t="e">
        <f t="shared" si="0"/>
        <v>#DIV/0!</v>
      </c>
      <c r="G33" s="28" t="e">
        <f t="shared" si="1"/>
        <v>#DIV/0!</v>
      </c>
      <c r="H33" s="28" t="e">
        <f>E33/#REF!</f>
        <v>#REF!</v>
      </c>
    </row>
    <row r="35" spans="1:8" x14ac:dyDescent="0.25">
      <c r="A35" s="51">
        <f>246.89*10.764</f>
        <v>2657.5239599999995</v>
      </c>
      <c r="B35" s="52">
        <v>31000000</v>
      </c>
      <c r="C35" s="51">
        <f>B35/A35</f>
        <v>11664.993605551539</v>
      </c>
      <c r="D35" s="51">
        <v>1860000</v>
      </c>
      <c r="E35" s="51">
        <v>30000</v>
      </c>
      <c r="F35" s="51">
        <f>E35+D35+B35</f>
        <v>32890000</v>
      </c>
      <c r="G35" s="51">
        <f>F35/A35</f>
        <v>12376.181925373876</v>
      </c>
      <c r="H35" s="8" t="e">
        <f>F35/#REF!</f>
        <v>#REF!</v>
      </c>
    </row>
    <row r="36" spans="1:8" x14ac:dyDescent="0.25">
      <c r="C36" t="e">
        <f>B36/A36</f>
        <v>#DIV/0!</v>
      </c>
      <c r="D36">
        <v>511400</v>
      </c>
      <c r="E36">
        <v>30000</v>
      </c>
      <c r="F36">
        <f>E36+D36+B36</f>
        <v>541400</v>
      </c>
      <c r="G36" t="e">
        <f>F36/A36</f>
        <v>#DIV/0!</v>
      </c>
      <c r="H36" s="8" t="e">
        <f>F36/#REF!</f>
        <v>#REF!</v>
      </c>
    </row>
    <row r="37" spans="1:8" x14ac:dyDescent="0.25">
      <c r="C37" t="e">
        <f>B37/A37</f>
        <v>#DIV/0!</v>
      </c>
      <c r="D37">
        <v>846000</v>
      </c>
      <c r="E37">
        <v>30000</v>
      </c>
      <c r="F37">
        <f>E37+D37+B37</f>
        <v>876000</v>
      </c>
      <c r="G37" t="e">
        <f>F37/A37</f>
        <v>#DIV/0!</v>
      </c>
    </row>
    <row r="38" spans="1:8" ht="15.75" x14ac:dyDescent="0.25">
      <c r="A38" s="33"/>
      <c r="C38" t="e">
        <f>B38/#REF!</f>
        <v>#REF!</v>
      </c>
    </row>
    <row r="39" spans="1:8" ht="15.75" x14ac:dyDescent="0.25">
      <c r="A39" s="33"/>
    </row>
    <row r="40" spans="1:8" ht="15.75" x14ac:dyDescent="0.25">
      <c r="A40" s="33"/>
    </row>
    <row r="41" spans="1:8" ht="15.75" x14ac:dyDescent="0.25">
      <c r="A41" s="33"/>
    </row>
    <row r="42" spans="1:8" ht="15.75" x14ac:dyDescent="0.25">
      <c r="A42" s="33"/>
    </row>
    <row r="43" spans="1:8" ht="15.75" x14ac:dyDescent="0.25">
      <c r="A43" s="33"/>
    </row>
    <row r="44" spans="1:8" ht="15.75" x14ac:dyDescent="0.25">
      <c r="A44" s="33"/>
    </row>
    <row r="64" spans="3:5" x14ac:dyDescent="0.25">
      <c r="C64" s="8"/>
      <c r="D64" s="8"/>
      <c r="E64" s="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0B53E-5066-4CAC-B9C2-148BA4AEDFD5}">
  <dimension ref="A1"/>
  <sheetViews>
    <sheetView workbookViewId="0">
      <selection activeCell="K1" sqref="K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topLeftCell="A10"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2D3C9-DF02-4BED-820A-814425B1AD3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42FFF-758E-45D9-B548-BE4421FAA8E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Sheet1</vt:lpstr>
      <vt:lpstr>Sheet8</vt:lpstr>
      <vt:lpstr>Sheet2</vt:lpstr>
      <vt:lpstr>Sheet3</vt:lpstr>
      <vt:lpstr>Sheet4</vt:lpstr>
      <vt:lpstr>Sheet5</vt:lpstr>
      <vt:lpstr>Sheet6</vt:lpstr>
      <vt:lpstr>Sheet7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2024-02-09T09:26:06Z</dcterms:modified>
</cp:coreProperties>
</file>