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Ghatkopar (West)\Shilpa Ashwin Ganatra\"/>
    </mc:Choice>
  </mc:AlternateContent>
  <xr:revisionPtr revIDLastSave="0" documentId="13_ncr:1_{818D92AB-6F9D-4CC9-9353-A4E43DEFF62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<sst xmlns="http://schemas.openxmlformats.org/spreadsheetml/2006/main" count="129" uniqueCount="88">
  <si>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</si>
  <si>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</si>
  <si>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</si>
  <si>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</si>
  <si>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</si>
  <si>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</si>
  <si>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</si>
  <si>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</si>
  <si>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</si>
  <si>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</si>
  <si>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</si>
  <si>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</si>
  <si>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</si>
  <si>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</si>
  <si>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</si>
  <si>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</si>
  <si>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</si>
  <si>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</si>
  <si>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</si>
  <si>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</si>
  <si>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</si>
  <si>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</si>
  <si>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</si>
  <si>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</si>
  <si>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</si>
  <si>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</si>
  <si>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</si>
  <si>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</si>
  <si>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</si>
  <si>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</si>
  <si>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</si>
  <si>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</si>
  <si>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</si>
  <si>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</si>
  <si>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</si>
  <si>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</si>
  <si>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</si>
  <si>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</si>
  <si>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</si>
  <si>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</si>
  <si>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</si>
  <si>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</si>
  <si>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</si>
  <si>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</si>
  <si>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</si>
  <si>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</si>
  <si>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</si>
  <si>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</si>
  <si>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</si>
  <si>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</si>
  <si>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</si>
  <si>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</si>
  <si>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</si>
  <si>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</si>
  <si>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</si>
  <si>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</si>
  <si>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</si>
  <si>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</si>
  <si>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</si>
  <si>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</si>
  <si>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</si>
  <si>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</si>
  <si>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</si>
  <si>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</si>
  <si>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</si>
  <si>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</si>
  <si>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</si>
  <si>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</si>
  <si>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</si>
  <si>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</si>
  <si>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</si>
  <si>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</si>
  <si>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</si>
  <si>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</si>
  <si>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</si>
  <si>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</si>
  <si>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</si>
  <si>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</si>
  <si>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</si>
  <si>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</si>
  <si>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</si>
  <si>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</si>
  <si>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</si>
  <si>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</si>
  <si>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</si>
  <si>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24.01.2024</t>
  </si>
  <si>
    <t>IGR-12.01.24</t>
  </si>
  <si>
    <t>IGR-16.01.24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</si>
</sst>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1774C-3ACB-489C-B8D5-DEF53CFBC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DA7631-2DFA-429B-97A0-AF8DE0496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974AF-AA72-4CB4-B25C-6C9B660A8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135751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FFB75-8D85-4239-A796-F2E01A81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04551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495BD0-6BA1-42FF-92CE-AC6B30CCB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1A23F-0E5C-4F6F-B2CF-FD183771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7735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18" sqref="M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15600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13100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750</v>
      </c>
      <c r="D12" s="24"/>
      <c r="F12" s="19"/>
    </row>
    <row r="13" spans="1:6" x14ac:dyDescent="0.25">
      <c r="A13" s="16" t="s">
        <v>22</v>
      </c>
      <c r="B13" s="20"/>
      <c r="C13" s="21">
        <f>C6-C12</f>
        <v>1750</v>
      </c>
      <c r="D13" s="24"/>
      <c r="F13" s="19"/>
    </row>
    <row r="14" spans="1:6" x14ac:dyDescent="0.25">
      <c r="A14" s="16" t="s">
        <v>15</v>
      </c>
      <c r="B14" s="20"/>
      <c r="C14" s="21">
        <f>C5</f>
        <v>13100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14850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804</v>
      </c>
      <c r="D18" s="26"/>
      <c r="F18" s="19"/>
    </row>
    <row r="19" spans="1:6" x14ac:dyDescent="0.25">
      <c r="A19" s="16" t="s">
        <v>74</v>
      </c>
      <c r="B19" s="6"/>
      <c r="C19" s="32">
        <f>C18*C16</f>
        <v>11939400</v>
      </c>
      <c r="D19" s="33"/>
      <c r="E19" s="70"/>
      <c r="F19" s="34"/>
    </row>
    <row r="20" spans="1:6" x14ac:dyDescent="0.25">
      <c r="A20" s="16" t="s">
        <v>24</v>
      </c>
      <c r="C20" s="35">
        <f>C19*90%</f>
        <v>10745460</v>
      </c>
      <c r="D20" s="32"/>
      <c r="F20" s="19"/>
    </row>
    <row r="21" spans="1:6" x14ac:dyDescent="0.25">
      <c r="A21" s="16" t="s">
        <v>25</v>
      </c>
      <c r="C21" s="35">
        <f>C19*80%</f>
        <v>9551520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2010000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24873.75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11" sqref="U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670</v>
      </c>
      <c r="C2" s="4">
        <f t="shared" ref="C2:C16" si="1">B2*1.2</f>
        <v>804</v>
      </c>
      <c r="D2" s="4">
        <f t="shared" ref="D2:D16" si="2">C2*1.2</f>
        <v>964.8</v>
      </c>
      <c r="E2" s="5">
        <f t="shared" ref="E2:E16" si="3">R2</f>
        <v>11950000</v>
      </c>
      <c r="F2" s="4">
        <f t="shared" ref="F2:F15" si="4">ROUND((E2/B2),0)</f>
        <v>17836</v>
      </c>
      <c r="G2" s="78">
        <f t="shared" ref="G2:G15" si="5">ROUND((E2/C2),0)</f>
        <v>14863</v>
      </c>
      <c r="H2" s="78">
        <f t="shared" ref="H2:H15" si="6">ROUND((E2/D2),0)</f>
        <v>12386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804</v>
      </c>
      <c r="Q2" s="7">
        <f t="shared" ref="Q2:Q10" si="9">P2/1.2</f>
        <v>670</v>
      </c>
      <c r="R2" s="79">
        <v>11950000</v>
      </c>
      <c r="S2" s="79" t="s">
        <v>86</v>
      </c>
    </row>
    <row r="3" spans="1:19" x14ac:dyDescent="0.25">
      <c r="A3" s="4">
        <v>2</v>
      </c>
      <c r="B3" s="4">
        <f t="shared" si="0"/>
        <v>725</v>
      </c>
      <c r="C3" s="4">
        <f t="shared" si="1"/>
        <v>870</v>
      </c>
      <c r="D3" s="4">
        <f t="shared" si="2"/>
        <v>1044</v>
      </c>
      <c r="E3" s="5">
        <f t="shared" si="3"/>
        <v>9000000</v>
      </c>
      <c r="F3" s="4">
        <f t="shared" si="4"/>
        <v>12414</v>
      </c>
      <c r="G3" s="4">
        <f t="shared" si="5"/>
        <v>10345</v>
      </c>
      <c r="H3" s="4">
        <f t="shared" si="6"/>
        <v>8621</v>
      </c>
      <c r="I3" s="4">
        <f t="shared" si="7"/>
        <v>0</v>
      </c>
      <c r="J3" s="4">
        <f t="shared" si="8"/>
        <v>0</v>
      </c>
      <c r="O3">
        <v>0</v>
      </c>
      <c r="P3">
        <f t="shared" ref="P2:P10" si="10">O3/1.2</f>
        <v>0</v>
      </c>
      <c r="Q3">
        <v>725</v>
      </c>
      <c r="R3" s="2">
        <v>9000000</v>
      </c>
      <c r="S3" s="2" t="s">
        <v>87</v>
      </c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13000000</v>
      </c>
      <c r="F4" s="4">
        <f t="shared" si="4"/>
        <v>20000</v>
      </c>
      <c r="G4" s="78">
        <f t="shared" si="5"/>
        <v>16667</v>
      </c>
      <c r="H4" s="78">
        <f t="shared" si="6"/>
        <v>13889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650</v>
      </c>
      <c r="R4" s="79">
        <v>13000000</v>
      </c>
      <c r="S4" s="2"/>
    </row>
    <row r="5" spans="1:19" x14ac:dyDescent="0.25">
      <c r="A5" s="4">
        <v>4</v>
      </c>
      <c r="B5" s="4">
        <f t="shared" si="0"/>
        <v>750</v>
      </c>
      <c r="C5" s="4">
        <f t="shared" si="1"/>
        <v>900</v>
      </c>
      <c r="D5" s="4">
        <f t="shared" si="2"/>
        <v>1080</v>
      </c>
      <c r="E5" s="5">
        <f t="shared" si="3"/>
        <v>13000000</v>
      </c>
      <c r="F5" s="4">
        <f t="shared" si="4"/>
        <v>17333</v>
      </c>
      <c r="G5" s="78">
        <f t="shared" si="5"/>
        <v>14444</v>
      </c>
      <c r="H5" s="78">
        <f t="shared" si="6"/>
        <v>12037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750</v>
      </c>
      <c r="R5" s="79">
        <v>13000000</v>
      </c>
      <c r="S5" s="2"/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12500000</v>
      </c>
      <c r="F6" s="4">
        <f t="shared" si="4"/>
        <v>17857</v>
      </c>
      <c r="G6" s="78">
        <f t="shared" si="5"/>
        <v>14881</v>
      </c>
      <c r="H6" s="78">
        <f t="shared" si="6"/>
        <v>12401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700</v>
      </c>
      <c r="R6" s="79">
        <v>12500000</v>
      </c>
      <c r="S6" s="2"/>
    </row>
    <row r="7" spans="1:19" x14ac:dyDescent="0.25">
      <c r="A7" s="4">
        <v>6</v>
      </c>
      <c r="B7" s="4">
        <f t="shared" si="0"/>
        <v>675</v>
      </c>
      <c r="C7" s="4">
        <f t="shared" si="1"/>
        <v>810</v>
      </c>
      <c r="D7" s="4">
        <f t="shared" si="2"/>
        <v>972</v>
      </c>
      <c r="E7" s="5">
        <f t="shared" si="3"/>
        <v>13000000</v>
      </c>
      <c r="F7" s="4">
        <f t="shared" si="4"/>
        <v>19259</v>
      </c>
      <c r="G7" s="78">
        <f t="shared" si="5"/>
        <v>16049</v>
      </c>
      <c r="H7" s="78">
        <f t="shared" si="6"/>
        <v>13374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810</v>
      </c>
      <c r="Q7" s="7">
        <f t="shared" si="9"/>
        <v>675</v>
      </c>
      <c r="R7" s="79">
        <v>13000000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>
        <v>9800000</v>
      </c>
      <c r="F29" s="57" t="s">
        <v>72</v>
      </c>
      <c r="G29" s="57">
        <v>804</v>
      </c>
      <c r="H29" s="10" t="e">
        <f>G29/G28</f>
        <v>#DIV/0!</v>
      </c>
    </row>
    <row r="30" spans="1:19" s="10" customFormat="1" x14ac:dyDescent="0.25">
      <c r="F30" s="57" t="s">
        <v>73</v>
      </c>
      <c r="G30" s="57">
        <v>15000</v>
      </c>
    </row>
    <row r="31" spans="1:19" s="10" customFormat="1" x14ac:dyDescent="0.25">
      <c r="C31" s="75"/>
      <c r="D31" s="75"/>
      <c r="F31" s="75" t="s">
        <v>74</v>
      </c>
      <c r="G31" s="75">
        <f>G29*G30</f>
        <v>12060000</v>
      </c>
      <c r="H31" s="10">
        <f>G31/D29</f>
        <v>1.2306122448979593</v>
      </c>
    </row>
    <row r="32" spans="1:19" s="10" customFormat="1" x14ac:dyDescent="0.25">
      <c r="C32" s="75"/>
      <c r="D32" s="75"/>
      <c r="F32" s="75" t="s">
        <v>24</v>
      </c>
      <c r="G32" s="75">
        <f>G31*90%</f>
        <v>10854000</v>
      </c>
    </row>
    <row r="33" spans="3:7" s="10" customFormat="1" x14ac:dyDescent="0.25">
      <c r="C33" s="75"/>
      <c r="D33" s="75"/>
      <c r="F33" s="75" t="s">
        <v>25</v>
      </c>
      <c r="G33" s="75">
        <f>G31*80%</f>
        <v>9648000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2024-02-01T05:37:48Z</dcterms:modified>
</cp:coreProperties>
</file>