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anuary 2024\CHANDRAKANT PRAJAPATI - SBI\"/>
    </mc:Choice>
  </mc:AlternateContent>
  <xr:revisionPtr revIDLastSave="0" documentId="13_ncr:1_{86DEB143-35D2-40C6-B63B-E5FAD451961A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F39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Q22" i="4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Q6" i="4"/>
  <c r="B6" i="4" s="1"/>
  <c r="C6" i="4" s="1"/>
  <c r="D6" i="4" s="1"/>
  <c r="J6" i="4"/>
  <c r="I6" i="4"/>
  <c r="E6" i="4"/>
  <c r="A6" i="4"/>
  <c r="Q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Q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31" i="4"/>
  <c r="W40" i="4" s="1"/>
  <c r="S39" i="4" l="1"/>
  <c r="S40" i="4" s="1"/>
  <c r="S42" i="4" s="1"/>
  <c r="W34" i="4"/>
  <c r="W38" i="4"/>
  <c r="W39" i="4" s="1"/>
  <c r="W42" i="4" l="1"/>
  <c r="S41" i="4"/>
  <c r="W45" i="4" l="1"/>
  <c r="W46" i="4" s="1"/>
  <c r="W47" i="4" l="1"/>
  <c r="W51" i="4"/>
</calcChain>
</file>

<file path=xl/sharedStrings.xml><?xml version="1.0" encoding="utf-8"?>
<sst xmlns="http://schemas.openxmlformats.org/spreadsheetml/2006/main" count="50" uniqueCount="44">
  <si>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</si>
  <si>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</si>
  <si>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</si>
  <si>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</si>
  <si>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</si>
  <si>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</si>
  <si>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</si>
  <si>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</si>
  <si>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</si>
  <si>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</si>
  <si>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</si>
  <si>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</si>
  <si>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</si>
  <si>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</si>
  <si>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</si>
  <si>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</si>
  <si>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</si>
  <si>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</si>
  <si>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</si>
  <si>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</si>
  <si>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</si>
  <si>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</si>
  <si>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</si>
  <si>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</si>
  <si>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</si>
  <si>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</si>
  <si>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</si>
  <si>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</si>
  <si>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</si>
  <si>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</si>
  <si>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</si>
  <si>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</si>
  <si>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</si>
  <si>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</si>
  <si>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</si>
  <si>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</si>
  <si>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</si>
  <si>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</si>
  <si>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</si>
  <si>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</si>
  <si>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RASMECCC BHAYANDAR ) - CHANDRAKANT PRAJAPATI</t>
  </si>
  <si>
    <t>Agree CA</t>
  </si>
  <si>
    <t>As per OC</t>
  </si>
  <si>
    <t>Same Bldg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</si>
</sst>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43" fontId="2" fillId="3" borderId="0" xfId="0" applyNumberFormat="1" applyFont="1" applyFill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1" fillId="0" borderId="0" xfId="0" applyFont="1" applyFill="1"/>
    <xf numFmtId="4" fontId="1" fillId="0" borderId="0" xfId="0" applyNumberFormat="1" applyFont="1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393047</xdr:colOff>
      <xdr:row>38</xdr:row>
      <xdr:rowOff>153368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D71CA0-23EF-4D22-9E0D-E2C8DB1C9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71447" cy="693516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114300</xdr:rowOff>
    </xdr:from>
    <xdr:to>
      <xdr:col>30</xdr:col>
      <xdr:colOff>12070</xdr:colOff>
      <xdr:row>29</xdr:row>
      <xdr:rowOff>48387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D5AFDC-E140-4679-94B1-50ED297210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5" y="114300"/>
          <a:ext cx="18233395" cy="545858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</xdr:colOff>
      <xdr:row>0</xdr:row>
      <xdr:rowOff>0</xdr:rowOff>
    </xdr:from>
    <xdr:to>
      <xdr:col>31</xdr:col>
      <xdr:colOff>488309</xdr:colOff>
      <xdr:row>32</xdr:row>
      <xdr:rowOff>77061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7ED53B-1691-45B1-84B7-4069A5B62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8725" y="0"/>
          <a:ext cx="18157184" cy="617306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431152</xdr:colOff>
      <xdr:row>44</xdr:row>
      <xdr:rowOff>134379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0B8ECB-0F29-4650-92BA-382F7AB56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109552" cy="737337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515698</xdr:colOff>
      <xdr:row>46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FF6C81-C0D4-488E-805C-C7379C40E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659698" cy="86499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85724</xdr:colOff>
      <xdr:row>14</xdr:row>
      <xdr:rowOff>161926</xdr:rowOff>
    </xdr:from>
    <xdr:to>
      <xdr:col>25</xdr:col>
      <xdr:colOff>450217</xdr:colOff>
      <xdr:row>52</xdr:row>
      <xdr:rowOff>31601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273F77-A80F-49FD-8344-CDA7057EF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04924" y="2828926"/>
          <a:ext cx="14385293" cy="67753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358863</xdr:colOff>
      <xdr:row>7</xdr:row>
      <xdr:rowOff>0</xdr:rowOff>
    </xdr:from>
    <xdr:to>
      <xdr:col>30</xdr:col>
      <xdr:colOff>2553</xdr:colOff>
      <xdr:row>47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AE86D1-7826-4E8C-8FC5-C7CF04373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87663" y="1333500"/>
          <a:ext cx="16102890" cy="7791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546686</xdr:colOff>
      <xdr:row>20</xdr:row>
      <xdr:rowOff>133350</xdr:rowOff>
    </xdr:from>
    <xdr:to>
      <xdr:col>32</xdr:col>
      <xdr:colOff>383547</xdr:colOff>
      <xdr:row>58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52EE13-E211-456F-8F02-6B05623854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13886" y="3943350"/>
          <a:ext cx="15076861" cy="72866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554995</xdr:colOff>
      <xdr:row>47</xdr:row>
      <xdr:rowOff>39328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AE56D7-AF2C-4B44-88E2-62295EEF8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33395" cy="880232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574047</xdr:colOff>
      <xdr:row>31</xdr:row>
      <xdr:rowOff>798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105732-900B-4169-B820-225EBF4C36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52447" cy="571579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516889</xdr:colOff>
      <xdr:row>32</xdr:row>
      <xdr:rowOff>19877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35ADAF-906A-427C-9B20-B62CD6315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95289" cy="592537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0" zoomScaleNormal="100" workbookViewId="0">
      <selection activeCell="V36" sqref="V3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526.66666666666674</v>
      </c>
      <c r="C3" s="4">
        <f>B3*1.2</f>
        <v>632.00000000000011</v>
      </c>
      <c r="D3" s="4">
        <f t="shared" ref="D3:D14" si="2">C3*1.2</f>
        <v>758.40000000000009</v>
      </c>
      <c r="E3" s="5">
        <f t="shared" ref="E3:E14" si="3">R3</f>
        <v>8100000</v>
      </c>
      <c r="F3" s="9">
        <f t="shared" ref="F3:F14" si="4">ROUND((E3/B3),0)</f>
        <v>15380</v>
      </c>
      <c r="G3" s="9">
        <f t="shared" ref="G3:G14" si="5">ROUND((E3/C3),0)</f>
        <v>12816</v>
      </c>
      <c r="H3" s="9">
        <f t="shared" ref="H3:H14" si="6">ROUND((E3/D3),0)</f>
        <v>10680</v>
      </c>
      <c r="I3" s="4" t="e">
        <f>#REF!</f>
        <v>#REF!</v>
      </c>
      <c r="J3" s="4">
        <f t="shared" ref="J3:J14" si="7">S3</f>
        <v>0</v>
      </c>
      <c r="O3">
        <v>0</v>
      </c>
      <c r="P3">
        <v>632</v>
      </c>
      <c r="Q3">
        <f t="shared" ref="P3:Q14" si="8">P3/1.2</f>
        <v>526.66666666666674</v>
      </c>
      <c r="R3" s="2">
        <v>8100000</v>
      </c>
    </row>
    <row r="4" spans="1:20" s="47" customFormat="1" x14ac:dyDescent="0.25">
      <c r="A4" s="45">
        <f t="shared" ref="A4:A9" si="9">N4</f>
        <v>0</v>
      </c>
      <c r="B4" s="45">
        <f t="shared" ref="B4:B9" si="10">Q4</f>
        <v>353.33333333333337</v>
      </c>
      <c r="C4" s="45">
        <f t="shared" ref="C4:C9" si="11">B4*1.2</f>
        <v>424.00000000000006</v>
      </c>
      <c r="D4" s="45">
        <f t="shared" ref="D4:D9" si="12">C4*1.2</f>
        <v>508.80000000000007</v>
      </c>
      <c r="E4" s="46">
        <f t="shared" ref="E4:E9" si="13">R4</f>
        <v>4850000</v>
      </c>
      <c r="F4" s="45">
        <f t="shared" ref="F4:F9" si="14">ROUND((E4/B4),0)</f>
        <v>13726</v>
      </c>
      <c r="G4" s="45">
        <f t="shared" ref="G4:G9" si="15">ROUND((E4/C4),0)</f>
        <v>11439</v>
      </c>
      <c r="H4" s="45">
        <f t="shared" ref="H4:H9" si="16">ROUND((E4/D4),0)</f>
        <v>9532</v>
      </c>
      <c r="I4" s="45" t="e">
        <f>#REF!</f>
        <v>#REF!</v>
      </c>
      <c r="J4" s="45">
        <f t="shared" ref="J4:J9" si="17">S4</f>
        <v>0</v>
      </c>
      <c r="O4" s="47">
        <v>0</v>
      </c>
      <c r="P4" s="47">
        <v>424</v>
      </c>
      <c r="Q4" s="47">
        <f t="shared" ref="Q4:Q9" si="18">P4/1.2</f>
        <v>353.33333333333337</v>
      </c>
      <c r="R4" s="48">
        <v>4850000</v>
      </c>
    </row>
    <row r="5" spans="1:20" s="7" customFormat="1" x14ac:dyDescent="0.25">
      <c r="A5" s="49">
        <f t="shared" si="9"/>
        <v>0</v>
      </c>
      <c r="B5" s="49">
        <f t="shared" si="10"/>
        <v>607.5</v>
      </c>
      <c r="C5" s="49">
        <f t="shared" si="11"/>
        <v>729</v>
      </c>
      <c r="D5" s="49">
        <f t="shared" si="12"/>
        <v>874.8</v>
      </c>
      <c r="E5" s="50">
        <f t="shared" si="13"/>
        <v>8900000</v>
      </c>
      <c r="F5" s="49">
        <f t="shared" si="14"/>
        <v>14650</v>
      </c>
      <c r="G5" s="49">
        <f t="shared" si="15"/>
        <v>12209</v>
      </c>
      <c r="H5" s="49">
        <f t="shared" si="16"/>
        <v>10174</v>
      </c>
      <c r="I5" s="49" t="e">
        <f>#REF!</f>
        <v>#REF!</v>
      </c>
      <c r="J5" s="49" t="str">
        <f t="shared" si="17"/>
        <v>Same Bldg</v>
      </c>
      <c r="O5" s="7">
        <v>0</v>
      </c>
      <c r="P5" s="7">
        <v>729</v>
      </c>
      <c r="Q5" s="7">
        <f t="shared" si="18"/>
        <v>607.5</v>
      </c>
      <c r="R5" s="51">
        <v>8900000</v>
      </c>
      <c r="S5" s="7" t="s">
        <v>43</v>
      </c>
    </row>
    <row r="6" spans="1:20" x14ac:dyDescent="0.25">
      <c r="A6" s="4">
        <f t="shared" si="9"/>
        <v>0</v>
      </c>
      <c r="B6" s="4">
        <f t="shared" si="10"/>
        <v>360</v>
      </c>
      <c r="C6" s="4">
        <f t="shared" si="11"/>
        <v>432</v>
      </c>
      <c r="D6" s="4">
        <f t="shared" si="12"/>
        <v>518.4</v>
      </c>
      <c r="E6" s="5">
        <f t="shared" si="13"/>
        <v>4700000</v>
      </c>
      <c r="F6" s="9">
        <f t="shared" si="14"/>
        <v>13056</v>
      </c>
      <c r="G6" s="9">
        <f t="shared" si="15"/>
        <v>10880</v>
      </c>
      <c r="H6" s="9">
        <f t="shared" si="16"/>
        <v>9066</v>
      </c>
      <c r="I6" s="4" t="e">
        <f>#REF!</f>
        <v>#REF!</v>
      </c>
      <c r="J6" s="4">
        <f t="shared" si="17"/>
        <v>0</v>
      </c>
      <c r="O6">
        <v>0</v>
      </c>
      <c r="P6">
        <v>432</v>
      </c>
      <c r="Q6">
        <f t="shared" si="18"/>
        <v>360</v>
      </c>
      <c r="R6" s="2">
        <v>4700000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ref="P7:P9" si="19">O7/1.2</f>
        <v>0</v>
      </c>
      <c r="Q7">
        <f t="shared" si="18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9"/>
        <v>0</v>
      </c>
      <c r="Q8">
        <f t="shared" si="18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9"/>
        <v>0</v>
      </c>
      <c r="Q9">
        <f t="shared" si="18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500</v>
      </c>
      <c r="C16" s="4">
        <f>B16*1.2</f>
        <v>600</v>
      </c>
      <c r="D16" s="4">
        <f t="shared" ref="D16:D28" si="34">C16*1.2</f>
        <v>720</v>
      </c>
      <c r="E16" s="5">
        <f t="shared" ref="E16:E28" si="35">R16</f>
        <v>5600000</v>
      </c>
      <c r="F16" s="9">
        <f t="shared" ref="F16:F28" si="36">ROUND((E16/B16),0)</f>
        <v>11200</v>
      </c>
      <c r="G16" s="9">
        <f t="shared" ref="G16:G28" si="37">ROUND((E16/C16),0)</f>
        <v>9333</v>
      </c>
      <c r="H16" s="9">
        <f t="shared" ref="H16:H28" si="38">ROUND((E16/D16),0)</f>
        <v>7778</v>
      </c>
      <c r="I16" s="4" t="e">
        <f>#REF!</f>
        <v>#REF!</v>
      </c>
      <c r="J16" s="4">
        <f t="shared" ref="J16:J28" si="39">S16</f>
        <v>0</v>
      </c>
      <c r="O16">
        <v>0</v>
      </c>
      <c r="P16">
        <v>600</v>
      </c>
      <c r="Q16">
        <f t="shared" ref="P16:Q28" si="40">P16/1.2</f>
        <v>500</v>
      </c>
      <c r="R16" s="2">
        <v>5600000</v>
      </c>
    </row>
    <row r="17" spans="1:24" x14ac:dyDescent="0.25">
      <c r="A17" s="4">
        <f t="shared" si="32"/>
        <v>0</v>
      </c>
      <c r="B17" s="4">
        <f t="shared" si="33"/>
        <v>579.16666666666674</v>
      </c>
      <c r="C17" s="4">
        <f t="shared" ref="C17:C28" si="41">B17*1.2</f>
        <v>695.00000000000011</v>
      </c>
      <c r="D17" s="4">
        <f t="shared" si="34"/>
        <v>834.00000000000011</v>
      </c>
      <c r="E17" s="5">
        <f t="shared" si="35"/>
        <v>4518000</v>
      </c>
      <c r="F17" s="9">
        <f t="shared" si="36"/>
        <v>7801</v>
      </c>
      <c r="G17" s="9">
        <f t="shared" si="37"/>
        <v>6501</v>
      </c>
      <c r="H17" s="9">
        <f t="shared" si="38"/>
        <v>5417</v>
      </c>
      <c r="I17" s="4" t="e">
        <f>#REF!</f>
        <v>#REF!</v>
      </c>
      <c r="J17" s="4">
        <f t="shared" si="39"/>
        <v>0</v>
      </c>
      <c r="O17">
        <v>0</v>
      </c>
      <c r="P17">
        <v>695</v>
      </c>
      <c r="Q17">
        <f t="shared" si="40"/>
        <v>579.16666666666674</v>
      </c>
      <c r="R17" s="2">
        <v>4518000</v>
      </c>
    </row>
    <row r="18" spans="1:24" s="47" customFormat="1" x14ac:dyDescent="0.25">
      <c r="A18" s="45">
        <f t="shared" si="32"/>
        <v>0</v>
      </c>
      <c r="B18" s="45">
        <f t="shared" si="33"/>
        <v>650</v>
      </c>
      <c r="C18" s="45">
        <f t="shared" si="41"/>
        <v>780</v>
      </c>
      <c r="D18" s="45">
        <f t="shared" si="34"/>
        <v>936</v>
      </c>
      <c r="E18" s="46">
        <f t="shared" si="35"/>
        <v>9500000</v>
      </c>
      <c r="F18" s="45">
        <f t="shared" si="36"/>
        <v>14615</v>
      </c>
      <c r="G18" s="45">
        <f t="shared" si="37"/>
        <v>12179</v>
      </c>
      <c r="H18" s="45">
        <f t="shared" si="38"/>
        <v>10150</v>
      </c>
      <c r="I18" s="45" t="e">
        <f>#REF!</f>
        <v>#REF!</v>
      </c>
      <c r="J18" s="45">
        <f t="shared" si="39"/>
        <v>0</v>
      </c>
      <c r="O18" s="47">
        <v>0</v>
      </c>
      <c r="P18" s="47">
        <f t="shared" si="40"/>
        <v>0</v>
      </c>
      <c r="Q18" s="47">
        <v>650</v>
      </c>
      <c r="R18" s="48">
        <v>9500000</v>
      </c>
    </row>
    <row r="19" spans="1:24" x14ac:dyDescent="0.25">
      <c r="A19" s="4">
        <f t="shared" si="32"/>
        <v>0</v>
      </c>
      <c r="B19" s="4">
        <f t="shared" si="33"/>
        <v>450</v>
      </c>
      <c r="C19" s="4">
        <f t="shared" si="41"/>
        <v>540</v>
      </c>
      <c r="D19" s="4">
        <f t="shared" si="34"/>
        <v>648</v>
      </c>
      <c r="E19" s="5">
        <f t="shared" si="35"/>
        <v>8200000</v>
      </c>
      <c r="F19" s="9">
        <f t="shared" si="36"/>
        <v>18222</v>
      </c>
      <c r="G19" s="9">
        <f t="shared" si="37"/>
        <v>15185</v>
      </c>
      <c r="H19" s="9">
        <f t="shared" si="38"/>
        <v>12654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450</v>
      </c>
      <c r="R19" s="2">
        <v>8200000</v>
      </c>
    </row>
    <row r="20" spans="1:24" s="47" customFormat="1" x14ac:dyDescent="0.25">
      <c r="A20" s="45">
        <f t="shared" si="32"/>
        <v>0</v>
      </c>
      <c r="B20" s="45">
        <f t="shared" si="33"/>
        <v>405</v>
      </c>
      <c r="C20" s="45">
        <f t="shared" si="41"/>
        <v>486</v>
      </c>
      <c r="D20" s="45">
        <f t="shared" si="34"/>
        <v>583.19999999999993</v>
      </c>
      <c r="E20" s="46">
        <f t="shared" si="35"/>
        <v>6100000</v>
      </c>
      <c r="F20" s="45">
        <f t="shared" si="36"/>
        <v>15062</v>
      </c>
      <c r="G20" s="45">
        <f t="shared" si="37"/>
        <v>12551</v>
      </c>
      <c r="H20" s="45">
        <f t="shared" si="38"/>
        <v>10460</v>
      </c>
      <c r="I20" s="45" t="e">
        <f>#REF!</f>
        <v>#REF!</v>
      </c>
      <c r="J20" s="45">
        <f t="shared" si="39"/>
        <v>0</v>
      </c>
      <c r="O20" s="47">
        <v>0</v>
      </c>
      <c r="P20" s="47">
        <f t="shared" si="40"/>
        <v>0</v>
      </c>
      <c r="Q20" s="47">
        <v>405</v>
      </c>
      <c r="R20" s="48">
        <v>6100000</v>
      </c>
    </row>
    <row r="21" spans="1:24" x14ac:dyDescent="0.25">
      <c r="A21" s="4">
        <f t="shared" si="32"/>
        <v>0</v>
      </c>
      <c r="B21" s="4">
        <f t="shared" si="33"/>
        <v>875</v>
      </c>
      <c r="C21" s="4">
        <f t="shared" si="41"/>
        <v>1050</v>
      </c>
      <c r="D21" s="4">
        <f t="shared" si="34"/>
        <v>1260</v>
      </c>
      <c r="E21" s="5">
        <f t="shared" si="35"/>
        <v>8000000</v>
      </c>
      <c r="F21" s="9">
        <f t="shared" si="36"/>
        <v>9143</v>
      </c>
      <c r="G21" s="9">
        <f t="shared" si="37"/>
        <v>7619</v>
      </c>
      <c r="H21" s="9">
        <f t="shared" si="38"/>
        <v>6349</v>
      </c>
      <c r="I21" s="4" t="e">
        <f>#REF!</f>
        <v>#REF!</v>
      </c>
      <c r="J21" s="4">
        <f t="shared" si="39"/>
        <v>0</v>
      </c>
      <c r="O21">
        <v>0</v>
      </c>
      <c r="P21">
        <v>1050</v>
      </c>
      <c r="Q21">
        <f t="shared" si="40"/>
        <v>875</v>
      </c>
      <c r="R21" s="2">
        <v>8000000</v>
      </c>
    </row>
    <row r="22" spans="1:24" x14ac:dyDescent="0.25">
      <c r="A22" s="4">
        <f t="shared" ref="A22:A24" si="42">N22</f>
        <v>0</v>
      </c>
      <c r="B22" s="4">
        <f t="shared" ref="B22:B24" si="43">Q22</f>
        <v>625</v>
      </c>
      <c r="C22" s="4">
        <f t="shared" ref="C22:C24" si="44">B22*1.2</f>
        <v>750</v>
      </c>
      <c r="D22" s="4">
        <f t="shared" ref="D22:D24" si="45">C22*1.2</f>
        <v>900</v>
      </c>
      <c r="E22" s="5">
        <f t="shared" ref="E22:E24" si="46">R22</f>
        <v>7000000</v>
      </c>
      <c r="F22" s="9">
        <f t="shared" ref="F22:F24" si="47">ROUND((E22/B22),0)</f>
        <v>11200</v>
      </c>
      <c r="G22" s="9">
        <f t="shared" ref="G22:G24" si="48">ROUND((E22/C22),0)</f>
        <v>9333</v>
      </c>
      <c r="H22" s="9">
        <f t="shared" ref="H22:H24" si="49">ROUND((E22/D22),0)</f>
        <v>7778</v>
      </c>
      <c r="I22" s="4" t="e">
        <f>#REF!</f>
        <v>#REF!</v>
      </c>
      <c r="J22" s="4">
        <f t="shared" ref="J22:J24" si="50">S22</f>
        <v>0</v>
      </c>
      <c r="O22">
        <v>0</v>
      </c>
      <c r="P22">
        <v>750</v>
      </c>
      <c r="Q22">
        <f t="shared" ref="Q22:Q24" si="51">P22/1.2</f>
        <v>625</v>
      </c>
      <c r="R22" s="2">
        <v>7000000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ref="P23:P24" si="52">O23/1.2</f>
        <v>0</v>
      </c>
      <c r="Q23">
        <f t="shared" si="51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2"/>
        <v>0</v>
      </c>
      <c r="Q24">
        <f t="shared" si="51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14500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12000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4:25" ht="15.75" x14ac:dyDescent="0.25">
      <c r="S33" s="10"/>
      <c r="T33" s="10"/>
      <c r="U33" s="17" t="s">
        <v>17</v>
      </c>
      <c r="V33" s="23"/>
      <c r="W33" s="24">
        <f>X33-X34</f>
        <v>10</v>
      </c>
      <c r="X33" s="25">
        <v>2024</v>
      </c>
    </row>
    <row r="34" spans="4:25" ht="15.75" x14ac:dyDescent="0.25">
      <c r="S34" s="10"/>
      <c r="T34" s="10"/>
      <c r="U34" s="17" t="s">
        <v>18</v>
      </c>
      <c r="V34" s="23"/>
      <c r="W34" s="24">
        <f>W35-W33</f>
        <v>50</v>
      </c>
      <c r="X34" s="24">
        <v>2014</v>
      </c>
      <c r="Y34" t="s">
        <v>42</v>
      </c>
    </row>
    <row r="35" spans="4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4:25" ht="39" customHeight="1" x14ac:dyDescent="0.25">
      <c r="P36" s="42" t="s">
        <v>40</v>
      </c>
      <c r="Q36" s="42"/>
      <c r="R36" s="42"/>
      <c r="S36" s="42"/>
      <c r="T36" s="43"/>
      <c r="U36" s="21" t="s">
        <v>20</v>
      </c>
      <c r="V36" s="23"/>
      <c r="W36" s="24">
        <f>90*W33/W35</f>
        <v>15</v>
      </c>
      <c r="X36" s="24"/>
    </row>
    <row r="37" spans="4:25" ht="15.75" x14ac:dyDescent="0.25">
      <c r="U37" s="17"/>
      <c r="V37" s="26"/>
      <c r="W37" s="27">
        <f>W36%</f>
        <v>0.15</v>
      </c>
      <c r="X37" s="27"/>
    </row>
    <row r="38" spans="4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375</v>
      </c>
      <c r="X38" s="22"/>
    </row>
    <row r="39" spans="4:25" ht="15.75" x14ac:dyDescent="0.25">
      <c r="D39" t="s">
        <v>41</v>
      </c>
      <c r="E39">
        <v>33.35</v>
      </c>
      <c r="F39" s="7">
        <f>E39*10.764</f>
        <v>358.9794</v>
      </c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2125</v>
      </c>
      <c r="X39" s="22"/>
    </row>
    <row r="40" spans="4:25" ht="15.75" x14ac:dyDescent="0.25">
      <c r="R40" s="6" t="s">
        <v>34</v>
      </c>
      <c r="S40" s="44">
        <f>SUM(S39:S39)</f>
        <v>0</v>
      </c>
      <c r="U40" s="17" t="s">
        <v>15</v>
      </c>
      <c r="V40" s="18"/>
      <c r="W40" s="19">
        <f>W31</f>
        <v>12000</v>
      </c>
      <c r="X40" s="22"/>
    </row>
    <row r="41" spans="4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4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14125</v>
      </c>
      <c r="X42" s="22"/>
    </row>
    <row r="43" spans="4:25" ht="15.75" x14ac:dyDescent="0.25">
      <c r="S43" s="10"/>
      <c r="T43" s="10"/>
      <c r="U43" s="23"/>
      <c r="V43" s="23"/>
      <c r="W43" s="24"/>
      <c r="X43" s="24"/>
    </row>
    <row r="44" spans="4:25" ht="15.75" x14ac:dyDescent="0.25">
      <c r="S44" s="10"/>
      <c r="T44" s="10"/>
      <c r="U44" s="28" t="s">
        <v>38</v>
      </c>
      <c r="V44" s="30"/>
      <c r="W44" s="25">
        <v>359</v>
      </c>
      <c r="X44" s="24"/>
    </row>
    <row r="45" spans="4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5070875</v>
      </c>
      <c r="X45" s="33"/>
    </row>
    <row r="46" spans="4:25" ht="15.75" x14ac:dyDescent="0.25">
      <c r="S46" s="11"/>
      <c r="T46" s="10"/>
      <c r="U46" s="17" t="s">
        <v>25</v>
      </c>
      <c r="V46" s="23"/>
      <c r="W46" s="34">
        <f>W45*0.9</f>
        <v>4563787.5</v>
      </c>
      <c r="X46" s="35"/>
    </row>
    <row r="47" spans="4:25" ht="15.75" x14ac:dyDescent="0.25">
      <c r="S47" s="10"/>
      <c r="T47" s="10"/>
      <c r="U47" s="17" t="s">
        <v>26</v>
      </c>
      <c r="V47" s="23"/>
      <c r="W47" s="34">
        <f>W45*0.8</f>
        <v>4056700</v>
      </c>
      <c r="X47" s="34"/>
    </row>
    <row r="48" spans="4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897500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10564.322916666666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9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17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4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28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2024-01-31T12:07:03Z</dcterms:modified>
</cp:coreProperties>
</file>