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9FC8D9D5-67EC-4AB9-B2A6-399E11BC6AA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9" sheetId="12" r:id="rId2"/>
    <sheet name="Sheet6" sheetId="9" r:id="rId3"/>
    <sheet name="Sheet5" sheetId="8" r:id="rId4"/>
    <sheet name="Sheet4" sheetId="7" r:id="rId5"/>
    <sheet name="Sheet2" sheetId="5" r:id="rId6"/>
    <sheet name="Sheet3" sheetId="6" r:id="rId7"/>
    <sheet name="Sheet7" sheetId="10" r:id="rId8"/>
    <sheet name="Sheet8" sheetId="11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4" i="1" l="1"/>
  <c r="H15" i="1"/>
  <c r="F15" i="1"/>
  <c r="F14" i="1"/>
  <c r="D30" i="1"/>
  <c r="C29" i="1"/>
  <c r="C28" i="1"/>
  <c r="C27" i="1"/>
  <c r="C26" i="1"/>
  <c r="B19" i="1"/>
  <c r="H3" i="1"/>
  <c r="G7" i="1"/>
  <c r="G6" i="1"/>
  <c r="G5" i="1"/>
  <c r="F5" i="1"/>
  <c r="J27" i="1"/>
  <c r="J30" i="1" l="1"/>
  <c r="D39" i="1"/>
  <c r="J26" i="1"/>
  <c r="J31" i="1" l="1"/>
  <c r="J29" i="1" l="1"/>
  <c r="J28" i="1"/>
  <c r="G38" i="1"/>
  <c r="H38" i="1" s="1"/>
  <c r="G37" i="1"/>
  <c r="H37" i="1" s="1"/>
  <c r="D38" i="1"/>
  <c r="D37" i="1"/>
  <c r="G36" i="1"/>
  <c r="G35" i="1"/>
  <c r="G34" i="1"/>
  <c r="G26" i="1" l="1"/>
  <c r="H26" i="1"/>
  <c r="G27" i="1"/>
  <c r="H27" i="1"/>
  <c r="G28" i="1"/>
  <c r="H28" i="1"/>
  <c r="G29" i="1"/>
  <c r="H29" i="1"/>
  <c r="G30" i="1"/>
  <c r="H30" i="1"/>
  <c r="G31" i="1"/>
  <c r="H31" i="1"/>
  <c r="G32" i="1"/>
  <c r="H32" i="1"/>
  <c r="H36" i="1"/>
  <c r="H35" i="1" l="1"/>
  <c r="H34" i="1"/>
  <c r="D35" i="1"/>
  <c r="I31" i="1" l="1"/>
  <c r="I30" i="1"/>
  <c r="I32" i="1"/>
  <c r="D36" i="1" l="1"/>
  <c r="I26" i="1"/>
  <c r="D34" i="1" l="1"/>
  <c r="I27" i="1"/>
  <c r="I28" i="1"/>
  <c r="I29" i="1"/>
  <c r="B8" i="1" l="1"/>
  <c r="B10" i="1" l="1"/>
  <c r="B5" i="1" l="1"/>
  <c r="B11" i="1" l="1"/>
  <c r="B6" i="1"/>
  <c r="B14" i="1"/>
  <c r="B12" i="1" l="1"/>
  <c r="B13" i="1" s="1"/>
  <c r="B15" i="1" l="1"/>
  <c r="B17" i="1" s="1"/>
  <c r="B20" i="1" l="1"/>
  <c r="B18" i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<sst xmlns="http://schemas.openxmlformats.org/spreadsheetml/2006/main" count="30" uniqueCount="28">
  <si>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</si>
  <si>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</si>
  <si>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</si>
  <si>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</si>
  <si>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</si>
  <si>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</si>
  <si>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</si>
  <si>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</si>
  <si>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</si>
  <si>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</si>
  <si>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</si>
  <si>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</si>
  <si>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</si>
  <si>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</si>
  <si>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</si>
  <si>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</si>
  <si>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</si>
  <si>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</si>
  <si>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</si>
  <si>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</si>
  <si>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</si>
  <si>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</si>
  <si>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</si>
  <si>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</si>
  <si>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Built up</t>
  </si>
  <si>
    <t>RV</t>
  </si>
  <si>
    <t>Measurement Carpet</t>
  </si>
  <si>
    <t>Terrace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</si>
</sst>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  <font>
      <sz val="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0" borderId="1" xfId="0" applyFont="1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43" fontId="16" fillId="0" borderId="0" xfId="1" applyFont="1" applyBorder="1"/>
    <xf numFmtId="0" fontId="0" fillId="0" borderId="0" xfId="0" applyAlignment="1">
      <alignment wrapText="1"/>
    </xf>
    <xf numFmtId="0" fontId="6" fillId="0" borderId="0" xfId="0" applyFont="1"/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6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410908</xdr:colOff>
      <xdr:row>41</xdr:row>
      <xdr:rowOff>153511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F0373B-7BD9-4752-9104-74B0752233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554908" cy="7964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440338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9F6976-0BDB-4074-9BF0-EE41DF5EA5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680338" cy="8907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78082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95A18D-7B5B-450C-BE50-DDEFD76678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489282" cy="89928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296933</xdr:colOff>
      <xdr:row>43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40056F-4C83-4F3A-9469-EE2412039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79333" cy="819264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430982</xdr:colOff>
      <xdr:row>45</xdr:row>
      <xdr:rowOff>48828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62C4222-3EEC-4460-BA6C-C39129F8B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890182" cy="86213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202010</xdr:colOff>
      <xdr:row>45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E3C439-C674-4FB1-AD3A-4B1C7D482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22810" cy="8726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144767</xdr:colOff>
      <xdr:row>47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3320E2-8F52-4D46-9C0A-889D55CD4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555967" cy="897380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154378</xdr:colOff>
      <xdr:row>47</xdr:row>
      <xdr:rowOff>115566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5B7D23-0E3F-4DCC-9F31-49CCD91D1A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75178" cy="90690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3"/>
  <sheetViews>
    <sheetView tabSelected="1" topLeftCell="A7" zoomScaleNormal="100" workbookViewId="0">
      <selection activeCell="E34" sqref="E34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4"/>
      <c r="C1" s="16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5"/>
      <c r="B2" s="35"/>
      <c r="C2" s="35"/>
      <c r="D2" s="41"/>
      <c r="E2" s="13"/>
      <c r="F2" t="s">
        <v>13</v>
      </c>
      <c r="I2" s="6"/>
      <c r="L2" s="5"/>
      <c r="O2" s="6"/>
    </row>
    <row r="3" spans="1:15" ht="16.5" x14ac:dyDescent="0.3">
      <c r="A3" s="25" t="s">
        <v>0</v>
      </c>
      <c r="B3" s="36">
        <v>11500</v>
      </c>
      <c r="C3" s="36"/>
      <c r="D3" s="33"/>
      <c r="E3" s="10"/>
      <c r="F3" s="5">
        <v>2011</v>
      </c>
      <c r="G3" s="7">
        <v>2024</v>
      </c>
      <c r="H3" s="8">
        <f>G3-F3</f>
        <v>13</v>
      </c>
      <c r="M3" s="7"/>
      <c r="N3" s="8"/>
      <c r="O3" s="6"/>
    </row>
    <row r="4" spans="1:15" ht="33" x14ac:dyDescent="0.3">
      <c r="A4" s="26" t="s">
        <v>1</v>
      </c>
      <c r="B4" s="36">
        <v>2500</v>
      </c>
      <c r="C4" s="36"/>
      <c r="D4" s="33"/>
      <c r="E4" s="10"/>
      <c r="F4" s="9" t="s">
        <v>24</v>
      </c>
      <c r="G4" t="s">
        <v>27</v>
      </c>
      <c r="H4" s="8"/>
      <c r="L4" s="52"/>
      <c r="M4" s="7"/>
      <c r="N4" s="8"/>
      <c r="O4" s="6"/>
    </row>
    <row r="5" spans="1:15" ht="16.5" x14ac:dyDescent="0.3">
      <c r="A5" s="25" t="s">
        <v>2</v>
      </c>
      <c r="B5" s="36">
        <f>B3-B4</f>
        <v>9000</v>
      </c>
      <c r="C5" s="36"/>
      <c r="D5" s="33"/>
      <c r="E5" s="15"/>
      <c r="F5" s="20">
        <f>90.57*10.764</f>
        <v>974.89547999999991</v>
      </c>
      <c r="G5" s="51">
        <f>15.79*10.764</f>
        <v>169.96355999999997</v>
      </c>
      <c r="H5" s="21"/>
      <c r="I5" s="10"/>
      <c r="M5" s="7"/>
      <c r="N5" s="8"/>
      <c r="O5" s="6"/>
    </row>
    <row r="6" spans="1:15" ht="16.5" x14ac:dyDescent="0.3">
      <c r="A6" s="25" t="s">
        <v>3</v>
      </c>
      <c r="B6" s="36">
        <f>B4</f>
        <v>2500</v>
      </c>
      <c r="C6" s="36"/>
      <c r="D6" s="33"/>
      <c r="E6" s="33"/>
      <c r="F6" s="33"/>
      <c r="G6" s="51">
        <f>G5*50%</f>
        <v>84.981779999999986</v>
      </c>
      <c r="H6" s="21"/>
      <c r="I6" s="53"/>
      <c r="J6" s="53"/>
      <c r="M6" s="7"/>
      <c r="N6" s="8"/>
      <c r="O6" s="6"/>
    </row>
    <row r="7" spans="1:15" ht="16.5" x14ac:dyDescent="0.3">
      <c r="A7" s="25" t="s">
        <v>4</v>
      </c>
      <c r="B7" s="27">
        <v>13</v>
      </c>
      <c r="C7" s="27"/>
      <c r="D7" s="42"/>
      <c r="E7" s="47"/>
      <c r="F7" s="33"/>
      <c r="G7" s="51">
        <f>F5+G6</f>
        <v>1059.87726</v>
      </c>
      <c r="H7" s="19"/>
      <c r="I7" s="53"/>
      <c r="J7" s="53"/>
      <c r="M7" s="54"/>
      <c r="N7" s="55"/>
      <c r="O7" s="6"/>
    </row>
    <row r="8" spans="1:15" ht="16.5" x14ac:dyDescent="0.3">
      <c r="A8" s="25" t="s">
        <v>5</v>
      </c>
      <c r="B8" s="27">
        <f>B9-B7</f>
        <v>47</v>
      </c>
      <c r="C8" s="27"/>
      <c r="D8" s="43"/>
      <c r="E8" s="48"/>
      <c r="F8" s="33"/>
      <c r="H8" s="19"/>
      <c r="I8" s="53"/>
      <c r="J8" s="53"/>
      <c r="M8" s="54"/>
      <c r="N8" s="55"/>
      <c r="O8" s="6"/>
    </row>
    <row r="9" spans="1:15" ht="16.5" x14ac:dyDescent="0.3">
      <c r="A9" s="25" t="s">
        <v>6</v>
      </c>
      <c r="B9" s="27">
        <v>60</v>
      </c>
      <c r="C9" s="27"/>
      <c r="D9" s="42"/>
      <c r="E9" s="47"/>
      <c r="F9" s="49"/>
      <c r="G9" s="38"/>
      <c r="H9" s="20"/>
      <c r="I9" s="53"/>
      <c r="J9" s="53"/>
      <c r="K9" s="12"/>
      <c r="L9" s="12"/>
      <c r="M9" s="11"/>
      <c r="N9" s="55"/>
      <c r="O9" s="6"/>
    </row>
    <row r="10" spans="1:15" ht="33" x14ac:dyDescent="0.3">
      <c r="A10" s="26" t="s">
        <v>7</v>
      </c>
      <c r="B10" s="27">
        <f>90*B7/B9</f>
        <v>19.5</v>
      </c>
      <c r="C10" s="27"/>
      <c r="D10" s="42"/>
      <c r="E10" s="47"/>
      <c r="F10" s="33"/>
      <c r="G10" s="18"/>
      <c r="H10" s="20"/>
      <c r="I10" s="53"/>
      <c r="J10" s="53"/>
      <c r="K10" s="12"/>
      <c r="L10" s="12"/>
      <c r="M10" s="11"/>
      <c r="N10" s="55"/>
      <c r="O10" s="6"/>
    </row>
    <row r="11" spans="1:15" ht="16.5" x14ac:dyDescent="0.3">
      <c r="A11" s="25"/>
      <c r="B11" s="37">
        <f>B10%</f>
        <v>0.19500000000000001</v>
      </c>
      <c r="C11" s="37"/>
      <c r="D11" s="44"/>
      <c r="E11" s="50"/>
      <c r="F11" s="33"/>
      <c r="G11" s="19"/>
      <c r="H11" s="20"/>
      <c r="I11" s="53"/>
      <c r="J11" s="53"/>
      <c r="K11" s="12"/>
      <c r="L11" s="12"/>
      <c r="M11" s="11"/>
      <c r="N11" s="56"/>
      <c r="O11" s="6"/>
    </row>
    <row r="12" spans="1:15" ht="16.5" x14ac:dyDescent="0.3">
      <c r="A12" s="25" t="s">
        <v>8</v>
      </c>
      <c r="B12" s="36">
        <f>B6*B11</f>
        <v>487.5</v>
      </c>
      <c r="C12" s="36"/>
      <c r="D12" s="45"/>
      <c r="E12" s="47"/>
      <c r="F12" s="33"/>
      <c r="G12" s="19"/>
      <c r="H12" s="20"/>
      <c r="I12" s="57"/>
      <c r="J12" s="53"/>
      <c r="K12" s="12"/>
      <c r="L12" s="12"/>
      <c r="M12" s="11"/>
      <c r="N12" s="8"/>
      <c r="O12" s="6"/>
    </row>
    <row r="13" spans="1:15" ht="16.5" x14ac:dyDescent="0.3">
      <c r="A13" s="25" t="s">
        <v>9</v>
      </c>
      <c r="B13" s="36">
        <f>B6-B12</f>
        <v>2012.5</v>
      </c>
      <c r="C13" s="36"/>
      <c r="D13" s="45"/>
      <c r="E13" s="1"/>
      <c r="F13" s="10" t="s">
        <v>26</v>
      </c>
      <c r="G13" s="20"/>
      <c r="H13" s="20"/>
      <c r="I13" s="53"/>
      <c r="J13" s="53"/>
      <c r="K13" s="12"/>
      <c r="L13" s="12"/>
      <c r="M13" s="11"/>
      <c r="N13" s="8"/>
      <c r="O13" s="6"/>
    </row>
    <row r="14" spans="1:15" ht="16.5" x14ac:dyDescent="0.3">
      <c r="A14" s="25" t="s">
        <v>2</v>
      </c>
      <c r="B14" s="36">
        <f>B5</f>
        <v>9000</v>
      </c>
      <c r="C14" s="36"/>
      <c r="D14" s="33"/>
      <c r="E14" s="10"/>
      <c r="F14" s="12">
        <f>165+162+32+123+56+165+37+38</f>
        <v>778</v>
      </c>
      <c r="G14">
        <v>90</v>
      </c>
      <c r="H14" s="20">
        <v>868</v>
      </c>
      <c r="I14" s="53"/>
      <c r="J14" s="53"/>
      <c r="K14" s="12"/>
      <c r="L14" s="12"/>
      <c r="M14" s="11"/>
      <c r="N14" s="8"/>
      <c r="O14" s="6"/>
    </row>
    <row r="15" spans="1:15" ht="16.5" x14ac:dyDescent="0.3">
      <c r="A15" s="25" t="s">
        <v>10</v>
      </c>
      <c r="B15" s="36">
        <f>B14+B13</f>
        <v>11012.5</v>
      </c>
      <c r="C15" s="36"/>
      <c r="D15" s="33"/>
      <c r="E15" s="10"/>
      <c r="F15" s="12">
        <f>F14*1.2</f>
        <v>933.59999999999991</v>
      </c>
      <c r="G15" s="22"/>
      <c r="H15" s="20">
        <f>H14*1.2</f>
        <v>1041.5999999999999</v>
      </c>
      <c r="I15" s="12"/>
      <c r="J15" s="12"/>
      <c r="K15" s="12"/>
      <c r="L15" s="12"/>
      <c r="M15" s="11"/>
      <c r="N15" s="8"/>
      <c r="O15" s="6"/>
    </row>
    <row r="16" spans="1:15" ht="16.5" x14ac:dyDescent="0.3">
      <c r="A16" s="25" t="s">
        <v>23</v>
      </c>
      <c r="B16" s="28">
        <v>1060</v>
      </c>
      <c r="C16" s="28"/>
      <c r="D16" s="29"/>
      <c r="E16" s="10"/>
      <c r="F16" s="20"/>
      <c r="G16" s="23"/>
      <c r="H16" s="19"/>
      <c r="I16" s="10"/>
      <c r="N16" s="55"/>
      <c r="O16" s="6"/>
    </row>
    <row r="17" spans="1:15" ht="16.5" x14ac:dyDescent="0.3">
      <c r="A17" s="25" t="s">
        <v>11</v>
      </c>
      <c r="B17" s="30">
        <f>B15*B16</f>
        <v>11673250</v>
      </c>
      <c r="C17" s="30"/>
      <c r="D17" s="31"/>
      <c r="E17" s="10"/>
      <c r="F17" s="20"/>
      <c r="G17" s="20"/>
      <c r="H17" s="19"/>
      <c r="I17" s="10"/>
      <c r="N17" s="19"/>
      <c r="O17" s="39"/>
    </row>
    <row r="18" spans="1:15" ht="16.5" hidden="1" x14ac:dyDescent="0.3">
      <c r="A18" s="25" t="s">
        <v>25</v>
      </c>
      <c r="B18" s="30">
        <f>B17*0.9</f>
        <v>10505925</v>
      </c>
      <c r="C18" s="30"/>
      <c r="D18" s="31"/>
      <c r="E18" s="10"/>
      <c r="F18" s="20"/>
      <c r="G18" s="20"/>
      <c r="H18" s="19"/>
      <c r="I18" s="10"/>
      <c r="N18" s="19"/>
      <c r="O18" s="10"/>
    </row>
    <row r="19" spans="1:15" ht="16.5" x14ac:dyDescent="0.3">
      <c r="A19" s="25" t="s">
        <v>12</v>
      </c>
      <c r="B19" s="32">
        <f>B4*B16</f>
        <v>2650000</v>
      </c>
      <c r="C19" s="32"/>
      <c r="D19" s="33"/>
      <c r="E19" s="10"/>
      <c r="F19" s="10"/>
      <c r="G19" s="10"/>
    </row>
    <row r="20" spans="1:15" ht="16.5" x14ac:dyDescent="0.3">
      <c r="A20" s="27" t="s">
        <v>16</v>
      </c>
      <c r="B20" s="40">
        <f>B17*0.03/12</f>
        <v>29183.125</v>
      </c>
      <c r="C20" s="32"/>
      <c r="D20" s="32"/>
      <c r="E20" s="10"/>
    </row>
    <row r="21" spans="1:15" x14ac:dyDescent="0.25">
      <c r="B21" s="17"/>
      <c r="C21" s="17"/>
    </row>
    <row r="22" spans="1:15" x14ac:dyDescent="0.25">
      <c r="B22" s="17"/>
      <c r="C22" s="17"/>
    </row>
    <row r="24" spans="1:15" x14ac:dyDescent="0.25">
      <c r="D24" t="s">
        <v>14</v>
      </c>
    </row>
    <row r="25" spans="1:15" x14ac:dyDescent="0.25">
      <c r="B25" s="46" t="s">
        <v>20</v>
      </c>
      <c r="C25" s="46" t="s">
        <v>15</v>
      </c>
      <c r="D25" s="14" t="s">
        <v>21</v>
      </c>
      <c r="E25" s="14"/>
      <c r="F25" s="14" t="s">
        <v>11</v>
      </c>
      <c r="G25" s="14" t="s">
        <v>17</v>
      </c>
      <c r="H25" s="14" t="s">
        <v>18</v>
      </c>
      <c r="I25" s="14" t="s">
        <v>19</v>
      </c>
      <c r="J25" s="14"/>
    </row>
    <row r="26" spans="1:15" ht="17.25" x14ac:dyDescent="0.3">
      <c r="B26" s="46">
        <v>1080</v>
      </c>
      <c r="C26" s="46">
        <f>B26/1.4</f>
        <v>771.42857142857144</v>
      </c>
      <c r="D26" s="14"/>
      <c r="E26" s="14"/>
      <c r="F26" s="14">
        <v>9720000</v>
      </c>
      <c r="G26" s="15">
        <f t="shared" ref="G26:G32" si="0">F26/C26</f>
        <v>12600</v>
      </c>
      <c r="H26" s="15" t="e">
        <f>F26/D26</f>
        <v>#DIV/0!</v>
      </c>
      <c r="I26" s="15">
        <f t="shared" ref="I26:I32" si="1">F26/B26</f>
        <v>9000</v>
      </c>
      <c r="J26" s="14">
        <f>B26/C26</f>
        <v>1.4</v>
      </c>
      <c r="K26" s="24"/>
    </row>
    <row r="27" spans="1:15" ht="17.25" x14ac:dyDescent="0.3">
      <c r="B27" s="46">
        <v>1050</v>
      </c>
      <c r="C27" s="46">
        <f>B27/1.4</f>
        <v>750</v>
      </c>
      <c r="D27" s="14"/>
      <c r="E27" s="14"/>
      <c r="F27" s="14">
        <v>12000000</v>
      </c>
      <c r="G27" s="15">
        <f t="shared" si="0"/>
        <v>16000</v>
      </c>
      <c r="H27" s="15" t="e">
        <f>F27/D27</f>
        <v>#DIV/0!</v>
      </c>
      <c r="I27" s="15">
        <f t="shared" si="1"/>
        <v>11428.571428571429</v>
      </c>
      <c r="J27" s="14">
        <f>B27/C27</f>
        <v>1.4</v>
      </c>
      <c r="K27" s="24"/>
    </row>
    <row r="28" spans="1:15" x14ac:dyDescent="0.25">
      <c r="B28" s="46">
        <v>1080</v>
      </c>
      <c r="C28" s="46">
        <f>B28/1.4</f>
        <v>771.42857142857144</v>
      </c>
      <c r="D28" s="14"/>
      <c r="E28" s="14"/>
      <c r="F28" s="14">
        <v>10300000</v>
      </c>
      <c r="G28" s="15">
        <f t="shared" si="0"/>
        <v>13351.851851851852</v>
      </c>
      <c r="H28" s="15" t="e">
        <f t="shared" ref="H28:H32" si="2">F28/D28</f>
        <v>#DIV/0!</v>
      </c>
      <c r="I28" s="15">
        <f t="shared" si="1"/>
        <v>9537.0370370370365</v>
      </c>
      <c r="J28" s="14">
        <f t="shared" ref="J28:J31" si="3">D28/C28</f>
        <v>0</v>
      </c>
    </row>
    <row r="29" spans="1:15" x14ac:dyDescent="0.25">
      <c r="B29" s="46">
        <v>1450</v>
      </c>
      <c r="C29" s="46">
        <f>B29/1.4</f>
        <v>1035.7142857142858</v>
      </c>
      <c r="D29" s="14"/>
      <c r="E29" s="14"/>
      <c r="F29" s="15">
        <v>14500000</v>
      </c>
      <c r="G29" s="15">
        <f t="shared" si="0"/>
        <v>14000</v>
      </c>
      <c r="H29" s="15" t="e">
        <f t="shared" si="2"/>
        <v>#DIV/0!</v>
      </c>
      <c r="I29" s="15">
        <f t="shared" si="1"/>
        <v>10000</v>
      </c>
      <c r="J29" s="14">
        <f t="shared" si="3"/>
        <v>0</v>
      </c>
    </row>
    <row r="30" spans="1:15" x14ac:dyDescent="0.25">
      <c r="B30" s="46">
        <v>575</v>
      </c>
      <c r="C30" s="46">
        <v>415</v>
      </c>
      <c r="D30" s="14">
        <f>C30*1.2</f>
        <v>498</v>
      </c>
      <c r="E30" s="14"/>
      <c r="F30" s="15">
        <v>6300000</v>
      </c>
      <c r="G30" s="15">
        <f t="shared" si="0"/>
        <v>15180.722891566265</v>
      </c>
      <c r="H30" s="15">
        <f t="shared" si="2"/>
        <v>12650.602409638554</v>
      </c>
      <c r="I30" s="15">
        <f t="shared" si="1"/>
        <v>10956.521739130434</v>
      </c>
      <c r="J30" s="14">
        <f>B30/C30</f>
        <v>1.3855421686746987</v>
      </c>
    </row>
    <row r="31" spans="1:15" x14ac:dyDescent="0.25">
      <c r="B31" s="46">
        <v>962</v>
      </c>
      <c r="C31" s="46"/>
      <c r="D31" s="14"/>
      <c r="E31" s="14"/>
      <c r="F31" s="15">
        <v>14500000</v>
      </c>
      <c r="G31" s="15" t="e">
        <f t="shared" si="0"/>
        <v>#DIV/0!</v>
      </c>
      <c r="H31" s="15" t="e">
        <f t="shared" si="2"/>
        <v>#DIV/0!</v>
      </c>
      <c r="I31" s="15">
        <f t="shared" si="1"/>
        <v>15072.765072765073</v>
      </c>
      <c r="J31" s="14" t="e">
        <f t="shared" si="3"/>
        <v>#DIV/0!</v>
      </c>
    </row>
    <row r="32" spans="1:15" x14ac:dyDescent="0.25">
      <c r="B32" s="46">
        <v>1150</v>
      </c>
      <c r="C32" s="46"/>
      <c r="D32" s="14"/>
      <c r="E32" s="14"/>
      <c r="F32" s="14">
        <v>11500000</v>
      </c>
      <c r="G32" s="15" t="e">
        <f t="shared" si="0"/>
        <v>#DIV/0!</v>
      </c>
      <c r="H32" s="15" t="e">
        <f t="shared" si="2"/>
        <v>#DIV/0!</v>
      </c>
      <c r="I32" s="15">
        <f t="shared" si="1"/>
        <v>10000</v>
      </c>
      <c r="J32" s="14"/>
    </row>
    <row r="33" spans="1:10" x14ac:dyDescent="0.25">
      <c r="B33" s="13" t="s">
        <v>22</v>
      </c>
    </row>
    <row r="34" spans="1:10" x14ac:dyDescent="0.25">
      <c r="B34" s="46">
        <f>90.84*10.764</f>
        <v>977.80175999999994</v>
      </c>
      <c r="C34" s="46">
        <v>16900000</v>
      </c>
      <c r="D34" s="14">
        <f t="shared" ref="D34:D39" si="4">C34/B34</f>
        <v>17283.666987876972</v>
      </c>
      <c r="E34" s="14">
        <v>767000</v>
      </c>
      <c r="F34" s="14">
        <v>30000</v>
      </c>
      <c r="G34" s="15">
        <f>F34+E34+C34</f>
        <v>17697000</v>
      </c>
      <c r="H34" s="14">
        <f>G34/B34</f>
        <v>18098.760632216494</v>
      </c>
      <c r="I34" s="15"/>
      <c r="J34" s="14"/>
    </row>
    <row r="35" spans="1:10" x14ac:dyDescent="0.25">
      <c r="B35" s="46"/>
      <c r="C35" s="46"/>
      <c r="D35" s="14" t="e">
        <f t="shared" si="4"/>
        <v>#DIV/0!</v>
      </c>
      <c r="E35" s="14">
        <v>163600</v>
      </c>
      <c r="F35" s="14">
        <v>23400</v>
      </c>
      <c r="G35" s="15">
        <f>F35+E35+C35</f>
        <v>187000</v>
      </c>
      <c r="H35" s="14" t="e">
        <f>G35/B35</f>
        <v>#DIV/0!</v>
      </c>
      <c r="I35" s="15"/>
      <c r="J35" s="14"/>
    </row>
    <row r="36" spans="1:10" x14ac:dyDescent="0.25">
      <c r="B36" s="46"/>
      <c r="C36" s="46"/>
      <c r="D36" s="14" t="e">
        <f t="shared" si="4"/>
        <v>#DIV/0!</v>
      </c>
      <c r="E36" s="14">
        <v>240000</v>
      </c>
      <c r="F36" s="14">
        <v>30000</v>
      </c>
      <c r="G36" s="15">
        <f>F36+E36+C36</f>
        <v>270000</v>
      </c>
      <c r="H36" s="14" t="e">
        <f>G36/B36</f>
        <v>#DIV/0!</v>
      </c>
      <c r="I36" s="14"/>
      <c r="J36" s="14"/>
    </row>
    <row r="37" spans="1:10" ht="15.75" x14ac:dyDescent="0.25">
      <c r="A37" s="11"/>
      <c r="B37" s="46"/>
      <c r="C37" s="46"/>
      <c r="D37" s="14" t="e">
        <f t="shared" si="4"/>
        <v>#DIV/0!</v>
      </c>
      <c r="E37" s="14">
        <v>392000</v>
      </c>
      <c r="F37" s="14">
        <v>30000</v>
      </c>
      <c r="G37" s="15">
        <f>F37+E37+C37</f>
        <v>422000</v>
      </c>
      <c r="H37" s="14" t="e">
        <f>G37/B37</f>
        <v>#DIV/0!</v>
      </c>
      <c r="I37" s="14"/>
      <c r="J37" s="14"/>
    </row>
    <row r="38" spans="1:10" ht="15.75" x14ac:dyDescent="0.25">
      <c r="A38" s="11"/>
      <c r="B38" s="46"/>
      <c r="C38" s="46"/>
      <c r="D38" s="14" t="e">
        <f t="shared" si="4"/>
        <v>#DIV/0!</v>
      </c>
      <c r="E38" s="14">
        <v>288000</v>
      </c>
      <c r="F38" s="14">
        <v>30000</v>
      </c>
      <c r="G38" s="15">
        <f>F38+E38+C38</f>
        <v>318000</v>
      </c>
      <c r="H38" s="14" t="e">
        <f>G38/B38</f>
        <v>#DIV/0!</v>
      </c>
      <c r="I38" s="14"/>
      <c r="J38" s="14"/>
    </row>
    <row r="39" spans="1:10" ht="15.75" x14ac:dyDescent="0.25">
      <c r="A39" s="11"/>
      <c r="B39" s="46"/>
      <c r="C39" s="46"/>
      <c r="D39" s="14" t="e">
        <f t="shared" si="4"/>
        <v>#DIV/0!</v>
      </c>
      <c r="E39" s="14"/>
      <c r="F39" s="14"/>
      <c r="G39" s="14"/>
      <c r="H39" s="14"/>
      <c r="I39" s="14"/>
      <c r="J39" s="14"/>
    </row>
    <row r="40" spans="1:10" ht="15.75" x14ac:dyDescent="0.25">
      <c r="A40" s="11"/>
    </row>
    <row r="41" spans="1:10" ht="15.75" x14ac:dyDescent="0.25">
      <c r="A41" s="11"/>
    </row>
    <row r="42" spans="1:10" ht="15.75" x14ac:dyDescent="0.25">
      <c r="A42" s="11"/>
    </row>
    <row r="43" spans="1:10" ht="15.75" x14ac:dyDescent="0.25">
      <c r="A43" s="11"/>
    </row>
    <row r="63" spans="4:6" x14ac:dyDescent="0.25">
      <c r="D63" s="10"/>
      <c r="E63" s="10"/>
      <c r="F63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272EF-BAAF-4FF5-857A-4483E3F0DE5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5BA0D-296D-48EB-B267-A4B4B4C25E7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Sheet9</vt:lpstr>
      <vt:lpstr>Sheet6</vt:lpstr>
      <vt:lpstr>Sheet5</vt:lpstr>
      <vt:lpstr>Sheet4</vt:lpstr>
      <vt:lpstr>Sheet2</vt:lpstr>
      <vt:lpstr>Sheet3</vt:lpstr>
      <vt:lpstr>Sheet7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2024-02-01T05:37:44Z</dcterms:modified>
</cp:coreProperties>
</file>