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D35599AB-100A-4C3C-9E92-ADF9A8D52A7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9" sheetId="12" r:id="rId2"/>
    <sheet name="Sheet6" sheetId="9" r:id="rId3"/>
    <sheet name="Sheet5" sheetId="8" r:id="rId4"/>
    <sheet name="Sheet4" sheetId="7" r:id="rId5"/>
    <sheet name="Sheet2" sheetId="5" r:id="rId6"/>
    <sheet name="Sheet3" sheetId="6" r:id="rId7"/>
    <sheet name="Sheet7" sheetId="10" r:id="rId8"/>
    <sheet name="Sheet8" sheetId="11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1" l="1"/>
  <c r="B20" i="1"/>
  <c r="D10" i="1"/>
  <c r="D9" i="1"/>
  <c r="B19" i="1"/>
  <c r="F8" i="1"/>
  <c r="F7" i="1"/>
  <c r="F5" i="1"/>
  <c r="G5" i="1"/>
  <c r="H3" i="1"/>
  <c r="J27" i="1"/>
  <c r="J30" i="1" l="1"/>
  <c r="D39" i="1"/>
  <c r="J26" i="1"/>
  <c r="J31" i="1" l="1"/>
  <c r="J29" i="1" l="1"/>
  <c r="J28" i="1"/>
  <c r="G38" i="1"/>
  <c r="H38" i="1" s="1"/>
  <c r="G37" i="1"/>
  <c r="H37" i="1" s="1"/>
  <c r="D38" i="1"/>
  <c r="D37" i="1"/>
  <c r="G36" i="1"/>
  <c r="G35" i="1"/>
  <c r="G34" i="1"/>
  <c r="G26" i="1" l="1"/>
  <c r="H26" i="1"/>
  <c r="G27" i="1"/>
  <c r="H27" i="1"/>
  <c r="G28" i="1"/>
  <c r="H28" i="1"/>
  <c r="G29" i="1"/>
  <c r="H29" i="1"/>
  <c r="G30" i="1"/>
  <c r="H30" i="1"/>
  <c r="G31" i="1"/>
  <c r="H31" i="1"/>
  <c r="G32" i="1"/>
  <c r="H32" i="1"/>
  <c r="H36" i="1"/>
  <c r="H35" i="1" l="1"/>
  <c r="H34" i="1"/>
  <c r="D35" i="1"/>
  <c r="I31" i="1" l="1"/>
  <c r="I30" i="1"/>
  <c r="I32" i="1"/>
  <c r="D36" i="1" l="1"/>
  <c r="I26" i="1"/>
  <c r="D34" i="1" l="1"/>
  <c r="I27" i="1"/>
  <c r="I28" i="1"/>
  <c r="I29" i="1"/>
  <c r="B8" i="1" l="1"/>
  <c r="B10" i="1" l="1"/>
  <c r="B5" i="1" l="1"/>
  <c r="B11" i="1" l="1"/>
  <c r="B6" i="1"/>
  <c r="B14" i="1"/>
  <c r="B12" i="1" l="1"/>
  <c r="B13" i="1" s="1"/>
  <c r="B15" i="1" l="1"/>
  <c r="B17" i="1" s="1"/>
  <c r="B18" i="1" l="1"/>
</calcChain>
</file>

<file path=xl/sharedStrings.xml><?xml version="1.0" encoding="utf-8"?>
<sst xmlns="http://schemas.openxmlformats.org/spreadsheetml/2006/main" count="30" uniqueCount="28">
  <si>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</si>
  <si>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</si>
  <si>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</si>
  <si>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</si>
  <si>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</si>
  <si>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</si>
  <si>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</si>
  <si>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</si>
  <si>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</si>
  <si>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</si>
  <si>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</si>
  <si>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</si>
  <si>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</si>
  <si>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</si>
  <si>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</si>
  <si>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</si>
  <si>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</si>
  <si>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</si>
  <si>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</si>
  <si>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</si>
  <si>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</si>
  <si>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</si>
  <si>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</si>
  <si>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</si>
  <si>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Built up</t>
  </si>
  <si>
    <t>RV</t>
  </si>
  <si>
    <t>Measurement Carpet</t>
  </si>
  <si>
    <t>Carpet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</si>
</sst>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  <font>
      <sz val="8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7" fillId="0" borderId="1" xfId="0" applyFont="1" applyBorder="1"/>
    <xf numFmtId="43" fontId="11" fillId="0" borderId="1" xfId="1" applyFont="1" applyBorder="1"/>
    <xf numFmtId="164" fontId="11" fillId="0" borderId="1" xfId="1" applyNumberFormat="1" applyFont="1" applyBorder="1"/>
    <xf numFmtId="43" fontId="15" fillId="0" borderId="1" xfId="0" applyNumberFormat="1" applyFont="1" applyBorder="1"/>
    <xf numFmtId="2" fontId="11" fillId="0" borderId="1" xfId="1" applyNumberFormat="1" applyFont="1" applyBorder="1"/>
    <xf numFmtId="43" fontId="16" fillId="0" borderId="0" xfId="1" applyFont="1" applyBorder="1"/>
    <xf numFmtId="0" fontId="0" fillId="0" borderId="0" xfId="0" applyAlignment="1">
      <alignment wrapText="1"/>
    </xf>
    <xf numFmtId="0" fontId="6" fillId="0" borderId="0" xfId="0" applyFont="1"/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6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419839</xdr:colOff>
      <xdr:row>41</xdr:row>
      <xdr:rowOff>1090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B2E0C6F-6383-4B49-B44D-18AE095B7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296639" cy="781159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</xdr:row>
      <xdr:rowOff>0</xdr:rowOff>
    </xdr:from>
    <xdr:to>
      <xdr:col>17</xdr:col>
      <xdr:colOff>591313</xdr:colOff>
      <xdr:row>40</xdr:row>
      <xdr:rowOff>162985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85AF842-8FDA-4129-8355-E215AED0BE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86400" y="190500"/>
          <a:ext cx="5468113" cy="7592485"/>
        </a:xfrm>
        <a:prstGeom prst="rect">
          <a:avLst/>
        </a:prstGeom>
      </xdr:spPr>
    </xdr:pic>
    <xdr:clientData/>
  </xdr:twoCellAnchor>
  <xdr:twoCellAnchor editAs="oneCell">
    <xdr:from>
      <xdr:col>19</xdr:col>
      <xdr:colOff>57150</xdr:colOff>
      <xdr:row>0</xdr:row>
      <xdr:rowOff>171450</xdr:rowOff>
    </xdr:from>
    <xdr:to>
      <xdr:col>27</xdr:col>
      <xdr:colOff>372200</xdr:colOff>
      <xdr:row>39</xdr:row>
      <xdr:rowOff>162961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E3EFE1B-4754-41B3-A734-3C531BF170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639550" y="171450"/>
          <a:ext cx="5191850" cy="74210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17</xdr:col>
      <xdr:colOff>287151</xdr:colOff>
      <xdr:row>78</xdr:row>
      <xdr:rowOff>153378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5550373-86D5-45AA-9269-E17F03F317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" y="8001000"/>
          <a:ext cx="10040751" cy="70113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221063</xdr:colOff>
      <xdr:row>45</xdr:row>
      <xdr:rowOff>20249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695A66-7C7F-46B4-866A-4D96B64FB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41863" cy="85927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259168</xdr:colOff>
      <xdr:row>46</xdr:row>
      <xdr:rowOff>1223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9CD5715-6493-4946-BFA1-E4ABF62B3B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79968" cy="8764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525735</xdr:colOff>
      <xdr:row>47</xdr:row>
      <xdr:rowOff>153671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5D3D421-DC74-43EA-8DDA-28F5164BA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327335" cy="91071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23</xdr:col>
      <xdr:colOff>68637</xdr:colOff>
      <xdr:row>46</xdr:row>
      <xdr:rowOff>58381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3BE4A08-56CC-4998-AD8F-1B31CBD1F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0"/>
          <a:ext cx="14060862" cy="8821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220722</xdr:colOff>
      <xdr:row>47</xdr:row>
      <xdr:rowOff>115566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100BC6F-92B8-4924-8F08-8655B261A4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03122" cy="906906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192228</xdr:colOff>
      <xdr:row>46</xdr:row>
      <xdr:rowOff>10749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870AB06-FE98-411B-B6DC-E1CF88520B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384228" cy="8773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3"/>
  <sheetViews>
    <sheetView tabSelected="1" topLeftCell="A7" zoomScaleNormal="100" workbookViewId="0">
      <selection activeCell="I14" sqref="I14"/>
    </sheetView>
  </sheetViews>
  <sheetFormatPr defaultRowHeight="15" x14ac:dyDescent="0.25"/>
  <cols>
    <col min="1" max="1" width="21.7109375" bestFit="1" customWidth="1"/>
    <col min="2" max="2" width="18.140625" style="13" bestFit="1" customWidth="1"/>
    <col min="3" max="3" width="15.5703125" style="13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4"/>
      <c r="C1" s="16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5"/>
      <c r="B2" s="35"/>
      <c r="C2" s="35"/>
      <c r="D2" s="41"/>
      <c r="E2" s="13"/>
      <c r="F2" t="s">
        <v>13</v>
      </c>
      <c r="I2" s="6"/>
      <c r="L2" s="5"/>
      <c r="O2" s="6"/>
    </row>
    <row r="3" spans="1:15" ht="16.5" x14ac:dyDescent="0.3">
      <c r="A3" s="25" t="s">
        <v>0</v>
      </c>
      <c r="B3" s="36">
        <v>34000</v>
      </c>
      <c r="C3" s="36"/>
      <c r="D3" s="33"/>
      <c r="E3" s="10"/>
      <c r="F3" s="5">
        <v>2011</v>
      </c>
      <c r="G3" s="7">
        <v>2024</v>
      </c>
      <c r="H3" s="8">
        <f>G3-F3</f>
        <v>13</v>
      </c>
      <c r="M3" s="7"/>
      <c r="N3" s="8"/>
      <c r="O3" s="6"/>
    </row>
    <row r="4" spans="1:15" ht="33" x14ac:dyDescent="0.3">
      <c r="A4" s="26" t="s">
        <v>1</v>
      </c>
      <c r="B4" s="36">
        <v>3000</v>
      </c>
      <c r="C4" s="36"/>
      <c r="D4" s="33"/>
      <c r="E4" s="10"/>
      <c r="F4" s="9" t="s">
        <v>24</v>
      </c>
      <c r="G4" t="s">
        <v>27</v>
      </c>
      <c r="H4" s="8"/>
      <c r="L4" s="52"/>
      <c r="M4" s="7"/>
      <c r="N4" s="8"/>
      <c r="O4" s="6"/>
    </row>
    <row r="5" spans="1:15" ht="16.5" x14ac:dyDescent="0.3">
      <c r="A5" s="25" t="s">
        <v>2</v>
      </c>
      <c r="B5" s="36">
        <f>B3-B4</f>
        <v>31000</v>
      </c>
      <c r="C5" s="36"/>
      <c r="D5" s="33"/>
      <c r="E5" s="15"/>
      <c r="F5" s="20">
        <f>G5*1.1</f>
        <v>1180.606284</v>
      </c>
      <c r="G5" s="51">
        <f>99.71*10.764</f>
        <v>1073.2784399999998</v>
      </c>
      <c r="H5" s="21"/>
      <c r="I5" s="10"/>
      <c r="M5" s="7"/>
      <c r="N5" s="8"/>
      <c r="O5" s="6"/>
    </row>
    <row r="6" spans="1:15" ht="16.5" x14ac:dyDescent="0.3">
      <c r="A6" s="25" t="s">
        <v>3</v>
      </c>
      <c r="B6" s="36">
        <f>B4</f>
        <v>3000</v>
      </c>
      <c r="C6" s="36"/>
      <c r="D6" s="33"/>
      <c r="E6" s="33"/>
      <c r="F6" s="33">
        <v>29000</v>
      </c>
      <c r="G6" s="51"/>
      <c r="H6" s="21"/>
      <c r="I6" s="53"/>
      <c r="J6" s="53"/>
      <c r="M6" s="7"/>
      <c r="N6" s="8"/>
      <c r="O6" s="6"/>
    </row>
    <row r="7" spans="1:15" ht="16.5" x14ac:dyDescent="0.3">
      <c r="A7" s="25" t="s">
        <v>4</v>
      </c>
      <c r="B7" s="27">
        <v>0</v>
      </c>
      <c r="C7" s="27"/>
      <c r="D7" s="42"/>
      <c r="E7" s="47"/>
      <c r="F7" s="33">
        <f>F6*F5</f>
        <v>34237582.236000001</v>
      </c>
      <c r="G7" s="51"/>
      <c r="H7" s="19"/>
      <c r="I7" s="53"/>
      <c r="J7" s="53"/>
      <c r="M7" s="54"/>
      <c r="N7" s="55"/>
      <c r="O7" s="6"/>
    </row>
    <row r="8" spans="1:15" ht="16.5" x14ac:dyDescent="0.3">
      <c r="A8" s="25" t="s">
        <v>5</v>
      </c>
      <c r="B8" s="27">
        <f>B9-B7</f>
        <v>60</v>
      </c>
      <c r="C8" s="27"/>
      <c r="D8" s="43">
        <v>31500</v>
      </c>
      <c r="E8" s="48"/>
      <c r="F8" s="33">
        <f>F7/1073</f>
        <v>31908.277945945949</v>
      </c>
      <c r="H8" s="19"/>
      <c r="I8" s="53"/>
      <c r="J8" s="53"/>
      <c r="M8" s="54"/>
      <c r="N8" s="55"/>
      <c r="O8" s="6"/>
    </row>
    <row r="9" spans="1:15" ht="16.5" x14ac:dyDescent="0.3">
      <c r="A9" s="25" t="s">
        <v>6</v>
      </c>
      <c r="B9" s="27">
        <v>60</v>
      </c>
      <c r="C9" s="27"/>
      <c r="D9" s="42">
        <f>150*5</f>
        <v>750</v>
      </c>
      <c r="E9" s="47"/>
      <c r="F9" s="49"/>
      <c r="G9" s="38"/>
      <c r="H9" s="20"/>
      <c r="I9" s="53"/>
      <c r="J9" s="53"/>
      <c r="K9" s="12"/>
      <c r="L9" s="12"/>
      <c r="M9" s="11"/>
      <c r="N9" s="55"/>
      <c r="O9" s="6"/>
    </row>
    <row r="10" spans="1:15" ht="33" x14ac:dyDescent="0.3">
      <c r="A10" s="26" t="s">
        <v>7</v>
      </c>
      <c r="B10" s="27">
        <f>90*B7/B9</f>
        <v>0</v>
      </c>
      <c r="C10" s="27"/>
      <c r="D10" s="45">
        <f>D9+D8</f>
        <v>32250</v>
      </c>
      <c r="E10" s="47"/>
      <c r="F10" s="33"/>
      <c r="G10" s="18"/>
      <c r="H10" s="20"/>
      <c r="I10" s="53"/>
      <c r="J10" s="53"/>
      <c r="K10" s="12"/>
      <c r="L10" s="12"/>
      <c r="M10" s="11"/>
      <c r="N10" s="55"/>
      <c r="O10" s="6"/>
    </row>
    <row r="11" spans="1:15" ht="16.5" x14ac:dyDescent="0.3">
      <c r="A11" s="25"/>
      <c r="B11" s="37">
        <f>B10%</f>
        <v>0</v>
      </c>
      <c r="C11" s="37"/>
      <c r="D11" s="44"/>
      <c r="E11" s="50"/>
      <c r="F11" s="33"/>
      <c r="G11" s="19"/>
      <c r="H11" s="20"/>
      <c r="I11" s="53"/>
      <c r="J11" s="53"/>
      <c r="K11" s="12"/>
      <c r="L11" s="12"/>
      <c r="M11" s="11"/>
      <c r="N11" s="56"/>
      <c r="O11" s="6"/>
    </row>
    <row r="12" spans="1:15" ht="16.5" x14ac:dyDescent="0.3">
      <c r="A12" s="25" t="s">
        <v>8</v>
      </c>
      <c r="B12" s="36">
        <f>B6*B11</f>
        <v>0</v>
      </c>
      <c r="C12" s="36"/>
      <c r="D12" s="45"/>
      <c r="E12" s="47"/>
      <c r="F12" s="33"/>
      <c r="G12" s="19"/>
      <c r="H12" s="20"/>
      <c r="I12" s="57"/>
      <c r="J12" s="53"/>
      <c r="K12" s="12"/>
      <c r="L12" s="12"/>
      <c r="M12" s="11"/>
      <c r="N12" s="8"/>
      <c r="O12" s="6"/>
    </row>
    <row r="13" spans="1:15" ht="16.5" x14ac:dyDescent="0.3">
      <c r="A13" s="25" t="s">
        <v>9</v>
      </c>
      <c r="B13" s="36">
        <f>B6-B12</f>
        <v>3000</v>
      </c>
      <c r="C13" s="36"/>
      <c r="D13" s="45"/>
      <c r="E13" s="1"/>
      <c r="F13" s="10" t="s">
        <v>26</v>
      </c>
      <c r="G13" s="20"/>
      <c r="H13" s="20"/>
      <c r="I13" s="53"/>
      <c r="J13" s="53"/>
      <c r="K13" s="12"/>
      <c r="L13" s="12"/>
      <c r="M13" s="11"/>
      <c r="N13" s="8"/>
      <c r="O13" s="6"/>
    </row>
    <row r="14" spans="1:15" ht="16.5" x14ac:dyDescent="0.3">
      <c r="A14" s="25" t="s">
        <v>2</v>
      </c>
      <c r="B14" s="36">
        <f>B5</f>
        <v>31000</v>
      </c>
      <c r="C14" s="36"/>
      <c r="D14" s="33"/>
      <c r="E14" s="10"/>
      <c r="F14" s="12"/>
      <c r="H14" s="20"/>
      <c r="I14" s="53"/>
      <c r="J14" s="53"/>
      <c r="K14" s="12"/>
      <c r="L14" s="12"/>
      <c r="M14" s="11"/>
      <c r="N14" s="8"/>
      <c r="O14" s="6"/>
    </row>
    <row r="15" spans="1:15" ht="16.5" x14ac:dyDescent="0.3">
      <c r="A15" s="25" t="s">
        <v>10</v>
      </c>
      <c r="B15" s="36">
        <f>B14+B13</f>
        <v>34000</v>
      </c>
      <c r="C15" s="36"/>
      <c r="D15" s="33"/>
      <c r="E15" s="10"/>
      <c r="F15" s="12"/>
      <c r="G15" s="22"/>
      <c r="H15" s="20"/>
      <c r="I15" s="12"/>
      <c r="J15" s="12"/>
      <c r="K15" s="12"/>
      <c r="L15" s="12"/>
      <c r="M15" s="11"/>
      <c r="N15" s="8"/>
      <c r="O15" s="6"/>
    </row>
    <row r="16" spans="1:15" ht="16.5" x14ac:dyDescent="0.3">
      <c r="A16" s="25" t="s">
        <v>23</v>
      </c>
      <c r="B16" s="28">
        <v>1073</v>
      </c>
      <c r="C16" s="28"/>
      <c r="D16" s="29"/>
      <c r="E16" s="10"/>
      <c r="F16" s="20"/>
      <c r="G16" s="23"/>
      <c r="H16" s="19"/>
      <c r="I16" s="10"/>
      <c r="N16" s="55"/>
      <c r="O16" s="6"/>
    </row>
    <row r="17" spans="1:15" ht="16.5" x14ac:dyDescent="0.3">
      <c r="A17" s="25" t="s">
        <v>11</v>
      </c>
      <c r="B17" s="30">
        <f>B15*B16</f>
        <v>36482000</v>
      </c>
      <c r="C17" s="30">
        <f>B17*75%</f>
        <v>27361500</v>
      </c>
      <c r="D17" s="31"/>
      <c r="E17" s="10"/>
      <c r="F17" s="20"/>
      <c r="G17" s="20"/>
      <c r="H17" s="19"/>
      <c r="I17" s="10"/>
      <c r="N17" s="19"/>
      <c r="O17" s="39"/>
    </row>
    <row r="18" spans="1:15" ht="16.5" hidden="1" x14ac:dyDescent="0.3">
      <c r="A18" s="25" t="s">
        <v>25</v>
      </c>
      <c r="B18" s="30">
        <f>B17*0.9</f>
        <v>32833800</v>
      </c>
      <c r="C18" s="30"/>
      <c r="D18" s="31"/>
      <c r="E18" s="10"/>
      <c r="F18" s="20"/>
      <c r="G18" s="20"/>
      <c r="H18" s="19"/>
      <c r="I18" s="10"/>
      <c r="N18" s="19"/>
      <c r="O18" s="10"/>
    </row>
    <row r="19" spans="1:15" ht="16.5" x14ac:dyDescent="0.3">
      <c r="A19" s="25" t="s">
        <v>12</v>
      </c>
      <c r="B19" s="32">
        <f>B4*1181</f>
        <v>3543000</v>
      </c>
      <c r="C19" s="32"/>
      <c r="D19" s="33"/>
      <c r="E19" s="10"/>
      <c r="F19" s="10"/>
      <c r="G19" s="10"/>
    </row>
    <row r="20" spans="1:15" ht="16.5" x14ac:dyDescent="0.3">
      <c r="A20" s="27" t="s">
        <v>16</v>
      </c>
      <c r="B20" s="40">
        <f>B17*0.035/12</f>
        <v>106405.83333333336</v>
      </c>
      <c r="C20" s="32"/>
      <c r="D20" s="32"/>
      <c r="E20" s="10"/>
    </row>
    <row r="21" spans="1:15" x14ac:dyDescent="0.25">
      <c r="B21" s="17"/>
      <c r="C21" s="17"/>
    </row>
    <row r="22" spans="1:15" x14ac:dyDescent="0.25">
      <c r="B22" s="17"/>
      <c r="C22" s="17"/>
    </row>
    <row r="24" spans="1:15" x14ac:dyDescent="0.25">
      <c r="D24" t="s">
        <v>14</v>
      </c>
    </row>
    <row r="25" spans="1:15" x14ac:dyDescent="0.25">
      <c r="B25" s="46" t="s">
        <v>20</v>
      </c>
      <c r="C25" s="46" t="s">
        <v>15</v>
      </c>
      <c r="D25" s="14" t="s">
        <v>21</v>
      </c>
      <c r="E25" s="14"/>
      <c r="F25" s="14" t="s">
        <v>11</v>
      </c>
      <c r="G25" s="14" t="s">
        <v>17</v>
      </c>
      <c r="H25" s="14" t="s">
        <v>18</v>
      </c>
      <c r="I25" s="14" t="s">
        <v>19</v>
      </c>
      <c r="J25" s="14"/>
    </row>
    <row r="26" spans="1:15" ht="17.25" x14ac:dyDescent="0.3">
      <c r="B26" s="46"/>
      <c r="C26" s="46">
        <v>1073</v>
      </c>
      <c r="D26" s="14"/>
      <c r="E26" s="14"/>
      <c r="F26" s="14">
        <v>37100000</v>
      </c>
      <c r="G26" s="15">
        <f t="shared" ref="G26:G32" si="0">F26/C26</f>
        <v>34575.955265610435</v>
      </c>
      <c r="H26" s="15" t="e">
        <f>F26/D26</f>
        <v>#DIV/0!</v>
      </c>
      <c r="I26" s="15" t="e">
        <f t="shared" ref="I26:I32" si="1">F26/B26</f>
        <v>#DIV/0!</v>
      </c>
      <c r="J26" s="14">
        <f>B26/C26</f>
        <v>0</v>
      </c>
      <c r="K26" s="24"/>
    </row>
    <row r="27" spans="1:15" ht="17.25" x14ac:dyDescent="0.3">
      <c r="B27" s="46"/>
      <c r="C27" s="46">
        <v>1094</v>
      </c>
      <c r="D27" s="14"/>
      <c r="E27" s="14"/>
      <c r="F27" s="14">
        <v>38000000</v>
      </c>
      <c r="G27" s="15">
        <f t="shared" si="0"/>
        <v>34734.917733089576</v>
      </c>
      <c r="H27" s="15" t="e">
        <f>F27/D27</f>
        <v>#DIV/0!</v>
      </c>
      <c r="I27" s="15" t="e">
        <f t="shared" si="1"/>
        <v>#DIV/0!</v>
      </c>
      <c r="J27" s="14">
        <f>B27/C27</f>
        <v>0</v>
      </c>
      <c r="K27" s="24"/>
    </row>
    <row r="28" spans="1:15" x14ac:dyDescent="0.25">
      <c r="B28" s="46"/>
      <c r="C28" s="46">
        <v>1073</v>
      </c>
      <c r="D28" s="14"/>
      <c r="E28" s="14"/>
      <c r="F28" s="14">
        <v>40400000</v>
      </c>
      <c r="G28" s="15">
        <f t="shared" si="0"/>
        <v>37651.444547996274</v>
      </c>
      <c r="H28" s="15" t="e">
        <f t="shared" ref="H28:H32" si="2">F28/D28</f>
        <v>#DIV/0!</v>
      </c>
      <c r="I28" s="15" t="e">
        <f t="shared" si="1"/>
        <v>#DIV/0!</v>
      </c>
      <c r="J28" s="14">
        <f t="shared" ref="J28:J31" si="3">D28/C28</f>
        <v>0</v>
      </c>
    </row>
    <row r="29" spans="1:15" x14ac:dyDescent="0.25">
      <c r="B29" s="46"/>
      <c r="C29" s="46"/>
      <c r="D29" s="14"/>
      <c r="E29" s="14"/>
      <c r="F29" s="15"/>
      <c r="G29" s="15" t="e">
        <f t="shared" si="0"/>
        <v>#DIV/0!</v>
      </c>
      <c r="H29" s="15" t="e">
        <f t="shared" si="2"/>
        <v>#DIV/0!</v>
      </c>
      <c r="I29" s="15" t="e">
        <f t="shared" si="1"/>
        <v>#DIV/0!</v>
      </c>
      <c r="J29" s="14" t="e">
        <f t="shared" si="3"/>
        <v>#DIV/0!</v>
      </c>
    </row>
    <row r="30" spans="1:15" x14ac:dyDescent="0.25">
      <c r="B30" s="46"/>
      <c r="C30" s="46"/>
      <c r="D30" s="14"/>
      <c r="E30" s="14"/>
      <c r="F30" s="15"/>
      <c r="G30" s="15" t="e">
        <f t="shared" si="0"/>
        <v>#DIV/0!</v>
      </c>
      <c r="H30" s="15" t="e">
        <f t="shared" si="2"/>
        <v>#DIV/0!</v>
      </c>
      <c r="I30" s="15" t="e">
        <f t="shared" si="1"/>
        <v>#DIV/0!</v>
      </c>
      <c r="J30" s="14" t="e">
        <f>B30/C30</f>
        <v>#DIV/0!</v>
      </c>
    </row>
    <row r="31" spans="1:15" x14ac:dyDescent="0.25">
      <c r="B31" s="46"/>
      <c r="C31" s="46"/>
      <c r="D31" s="14"/>
      <c r="E31" s="14"/>
      <c r="F31" s="15"/>
      <c r="G31" s="15" t="e">
        <f t="shared" si="0"/>
        <v>#DIV/0!</v>
      </c>
      <c r="H31" s="15" t="e">
        <f t="shared" si="2"/>
        <v>#DIV/0!</v>
      </c>
      <c r="I31" s="15" t="e">
        <f t="shared" si="1"/>
        <v>#DIV/0!</v>
      </c>
      <c r="J31" s="14" t="e">
        <f t="shared" si="3"/>
        <v>#DIV/0!</v>
      </c>
    </row>
    <row r="32" spans="1:15" x14ac:dyDescent="0.25">
      <c r="B32" s="46"/>
      <c r="C32" s="46"/>
      <c r="D32" s="14"/>
      <c r="E32" s="14"/>
      <c r="F32" s="14"/>
      <c r="G32" s="15" t="e">
        <f t="shared" si="0"/>
        <v>#DIV/0!</v>
      </c>
      <c r="H32" s="15" t="e">
        <f t="shared" si="2"/>
        <v>#DIV/0!</v>
      </c>
      <c r="I32" s="15" t="e">
        <f t="shared" si="1"/>
        <v>#DIV/0!</v>
      </c>
      <c r="J32" s="14"/>
    </row>
    <row r="33" spans="1:10" x14ac:dyDescent="0.25">
      <c r="B33" s="13" t="s">
        <v>22</v>
      </c>
    </row>
    <row r="34" spans="1:10" x14ac:dyDescent="0.25">
      <c r="B34" s="46">
        <v>390</v>
      </c>
      <c r="C34" s="46">
        <v>12889500</v>
      </c>
      <c r="D34" s="14">
        <f t="shared" ref="D34:D39" si="4">C34/B34</f>
        <v>33050</v>
      </c>
      <c r="E34" s="14">
        <v>774000</v>
      </c>
      <c r="F34" s="14">
        <v>30000</v>
      </c>
      <c r="G34" s="15">
        <f>F34+E34+C34</f>
        <v>13693500</v>
      </c>
      <c r="H34" s="14">
        <f>G34/B34</f>
        <v>35111.538461538461</v>
      </c>
      <c r="I34" s="15"/>
      <c r="J34" s="14"/>
    </row>
    <row r="35" spans="1:10" x14ac:dyDescent="0.25">
      <c r="B35" s="46">
        <v>1848</v>
      </c>
      <c r="C35" s="46">
        <v>60522000</v>
      </c>
      <c r="D35" s="14">
        <f t="shared" si="4"/>
        <v>32750</v>
      </c>
      <c r="E35" s="14">
        <v>3632000</v>
      </c>
      <c r="F35" s="14">
        <v>30000</v>
      </c>
      <c r="G35" s="15">
        <f>F35+E35+C35</f>
        <v>64184000</v>
      </c>
      <c r="H35" s="14">
        <f>G35/B35</f>
        <v>34731.601731601731</v>
      </c>
      <c r="I35" s="15"/>
      <c r="J35" s="14"/>
    </row>
    <row r="36" spans="1:10" x14ac:dyDescent="0.25">
      <c r="B36" s="46">
        <v>1327</v>
      </c>
      <c r="C36" s="46">
        <v>47467200</v>
      </c>
      <c r="D36" s="14">
        <f t="shared" si="4"/>
        <v>35770.30896759608</v>
      </c>
      <c r="E36" s="14">
        <v>2849000</v>
      </c>
      <c r="F36" s="14">
        <v>30000</v>
      </c>
      <c r="G36" s="15">
        <f>F36+E36+C36</f>
        <v>50346200</v>
      </c>
      <c r="H36" s="14">
        <f>G36/B36</f>
        <v>37939.864355689526</v>
      </c>
      <c r="I36" s="14"/>
      <c r="J36" s="14"/>
    </row>
    <row r="37" spans="1:10" ht="15.75" x14ac:dyDescent="0.25">
      <c r="A37" s="11"/>
      <c r="B37" s="46"/>
      <c r="C37" s="46"/>
      <c r="D37" s="14" t="e">
        <f t="shared" si="4"/>
        <v>#DIV/0!</v>
      </c>
      <c r="E37" s="14">
        <v>392000</v>
      </c>
      <c r="F37" s="14">
        <v>30000</v>
      </c>
      <c r="G37" s="15">
        <f>F37+E37+C37</f>
        <v>422000</v>
      </c>
      <c r="H37" s="14" t="e">
        <f>G37/B37</f>
        <v>#DIV/0!</v>
      </c>
      <c r="I37" s="14"/>
      <c r="J37" s="14"/>
    </row>
    <row r="38" spans="1:10" ht="15.75" x14ac:dyDescent="0.25">
      <c r="A38" s="11"/>
      <c r="B38" s="46"/>
      <c r="C38" s="46"/>
      <c r="D38" s="14" t="e">
        <f t="shared" si="4"/>
        <v>#DIV/0!</v>
      </c>
      <c r="E38" s="14">
        <v>288000</v>
      </c>
      <c r="F38" s="14">
        <v>30000</v>
      </c>
      <c r="G38" s="15">
        <f>F38+E38+C38</f>
        <v>318000</v>
      </c>
      <c r="H38" s="14" t="e">
        <f>G38/B38</f>
        <v>#DIV/0!</v>
      </c>
      <c r="I38" s="14"/>
      <c r="J38" s="14"/>
    </row>
    <row r="39" spans="1:10" ht="15.75" x14ac:dyDescent="0.25">
      <c r="A39" s="11"/>
      <c r="B39" s="46"/>
      <c r="C39" s="46"/>
      <c r="D39" s="14" t="e">
        <f t="shared" si="4"/>
        <v>#DIV/0!</v>
      </c>
      <c r="E39" s="14"/>
      <c r="F39" s="14"/>
      <c r="G39" s="14"/>
      <c r="H39" s="14"/>
      <c r="I39" s="14"/>
      <c r="J39" s="14"/>
    </row>
    <row r="40" spans="1:10" ht="15.75" x14ac:dyDescent="0.25">
      <c r="A40" s="11"/>
    </row>
    <row r="41" spans="1:10" ht="15.75" x14ac:dyDescent="0.25">
      <c r="A41" s="11"/>
    </row>
    <row r="42" spans="1:10" ht="15.75" x14ac:dyDescent="0.25">
      <c r="A42" s="11"/>
    </row>
    <row r="43" spans="1:10" ht="15.75" x14ac:dyDescent="0.25">
      <c r="A43" s="11"/>
    </row>
    <row r="63" spans="4:6" x14ac:dyDescent="0.25">
      <c r="D63" s="10"/>
      <c r="E63" s="10"/>
      <c r="F63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272EF-BAAF-4FF5-857A-4483E3F0DE5B}">
  <dimension ref="A1"/>
  <sheetViews>
    <sheetView topLeftCell="F1" workbookViewId="0">
      <selection activeCell="B43" sqref="B4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5BA0D-296D-48EB-B267-A4B4B4C25E73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Sheet9</vt:lpstr>
      <vt:lpstr>Sheet6</vt:lpstr>
      <vt:lpstr>Sheet5</vt:lpstr>
      <vt:lpstr>Sheet4</vt:lpstr>
      <vt:lpstr>Sheet2</vt:lpstr>
      <vt:lpstr>Sheet3</vt:lpstr>
      <vt:lpstr>Sheet7</vt:lpstr>
      <vt:lpstr>Sheet8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2024-02-27T06:34:16Z</dcterms:modified>
</cp:coreProperties>
</file>