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F2EF0F-513B-4AC1-9FDC-0123A37C1E7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  <sheet name="Sheet4" sheetId="13" r:id="rId9"/>
    <sheet name="Sheet10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1" l="1"/>
  <c r="E20" i="1"/>
  <c r="B20" i="1"/>
  <c r="B22" i="1"/>
  <c r="F6" i="1"/>
  <c r="G5" i="1"/>
  <c r="J30" i="1"/>
  <c r="J35" i="1" l="1"/>
  <c r="J29" i="1" l="1"/>
  <c r="J34" i="1" l="1"/>
  <c r="J4" i="1"/>
  <c r="J33" i="1"/>
  <c r="J32" i="1" l="1"/>
  <c r="J31" i="1"/>
  <c r="G41" i="1"/>
  <c r="H41" i="1" s="1"/>
  <c r="G40" i="1"/>
  <c r="H40" i="1" s="1"/>
  <c r="D41" i="1"/>
  <c r="D40" i="1"/>
  <c r="G39" i="1"/>
  <c r="G38" i="1"/>
  <c r="G37" i="1"/>
  <c r="I37" i="1" s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B17" i="1" l="1"/>
  <c r="B19" i="1" s="1"/>
  <c r="E19" i="1" s="1"/>
  <c r="B21" i="1" l="1"/>
  <c r="B23" i="1"/>
</calcChain>
</file>

<file path=xl/sharedStrings.xml><?xml version="1.0" encoding="utf-8"?>
<sst xmlns="http://schemas.openxmlformats.org/spreadsheetml/2006/main" count="46" uniqueCount="36">
  <si>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</si>
  <si>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</si>
  <si>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</si>
  <si>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</si>
  <si>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</si>
  <si>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</si>
  <si>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</si>
  <si>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</si>
  <si>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</si>
  <si>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</si>
  <si>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</si>
  <si>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</si>
  <si>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</si>
  <si>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</si>
  <si>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</si>
  <si>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</si>
  <si>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</si>
  <si>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</si>
  <si>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</si>
  <si>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</si>
  <si>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</si>
  <si>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</si>
  <si>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</si>
  <si>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</si>
  <si>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</si>
  <si>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</si>
  <si>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 xml:space="preserve">Legal issue </t>
  </si>
  <si>
    <t>Cancelled</t>
  </si>
  <si>
    <t>Higher Valuation</t>
  </si>
  <si>
    <t>Required - 80 Lakh</t>
  </si>
  <si>
    <t>Pending Visit</t>
  </si>
  <si>
    <t>Required - 12 Cr.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</si>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</sst>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276944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6D8AD-0E1B-43A2-9B5A-545B31488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3744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26</xdr:col>
      <xdr:colOff>30025</xdr:colOff>
      <xdr:row>47</xdr:row>
      <xdr:rowOff>134512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513251-F166-4C81-8C4D-9254AC2C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762000"/>
          <a:ext cx="10393225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6CFE64-BEF1-45F8-9240-47D29B60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3B6AF0-694D-4E06-870E-D58B6E9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71566B-F131-46AC-8D28-D7147AC0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14F33-0F95-4725-A338-CBDE8571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500AB-6CEA-4983-B845-F2647205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C33DC-6315-4A82-87F4-6D61E15A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11398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BE9DB-8972-4766-A5F6-60552743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2259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23</xdr:col>
      <xdr:colOff>383010</xdr:colOff>
      <xdr:row>88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4F757-1B82-4730-B344-5A565F65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14403810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opLeftCell="A7" zoomScaleNormal="100" workbookViewId="0">
      <selection activeCell="G22" sqref="G2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53000</v>
      </c>
      <c r="C3" s="33"/>
      <c r="D3" s="30"/>
      <c r="E3" s="10"/>
      <c r="F3" s="5">
        <v>2021</v>
      </c>
      <c r="G3" s="7">
        <v>2024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50000</v>
      </c>
      <c r="C5" s="33"/>
      <c r="D5" s="30"/>
      <c r="E5" s="16"/>
      <c r="F5" s="51">
        <v>1100</v>
      </c>
      <c r="G5" s="19">
        <f>122.67*10.764</f>
        <v>1320.4198799999999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f>F5*1.2</f>
        <v>1320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 t="s">
        <v>25</v>
      </c>
      <c r="G13" s="21"/>
      <c r="H13" s="21"/>
      <c r="I13" s="15">
        <v>214600</v>
      </c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50000</v>
      </c>
      <c r="C14" s="33"/>
      <c r="D14" s="30"/>
      <c r="E14" s="10"/>
      <c r="F14" s="12"/>
      <c r="H14" s="21"/>
      <c r="I14" s="15">
        <f>I13/100*110</f>
        <v>236060</v>
      </c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53000</v>
      </c>
      <c r="C15" s="33">
        <f>B15/1.2</f>
        <v>44166.666666666672</v>
      </c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1100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58300000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34</v>
      </c>
      <c r="B18" s="47">
        <v>3000000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35</v>
      </c>
      <c r="B19" s="47">
        <f>B18+B17</f>
        <v>61300000</v>
      </c>
      <c r="C19" s="47"/>
      <c r="D19" s="48">
        <v>65000000</v>
      </c>
      <c r="E19" s="10">
        <f>D19/B19</f>
        <v>1.0603588907014683</v>
      </c>
      <c r="F19" s="21"/>
      <c r="G19" s="21"/>
      <c r="H19" s="20"/>
      <c r="I19" s="10"/>
      <c r="N19" s="20"/>
      <c r="O19" s="10"/>
    </row>
    <row r="20" spans="1:15" ht="16.5" x14ac:dyDescent="0.3">
      <c r="A20" s="46" t="s">
        <v>32</v>
      </c>
      <c r="B20" s="47">
        <f>B19*0.9</f>
        <v>55170000</v>
      </c>
      <c r="C20" s="47"/>
      <c r="D20" s="48">
        <v>58500000</v>
      </c>
      <c r="E20" s="10">
        <f>D20/B20</f>
        <v>1.0603588907014683</v>
      </c>
      <c r="F20" s="21"/>
      <c r="G20" s="21"/>
      <c r="H20" s="20"/>
      <c r="I20" s="10"/>
      <c r="N20" s="20"/>
      <c r="O20" s="10"/>
    </row>
    <row r="21" spans="1:15" ht="16.5" x14ac:dyDescent="0.3">
      <c r="A21" s="46" t="s">
        <v>33</v>
      </c>
      <c r="B21" s="47">
        <f>B19*0.8</f>
        <v>49040000</v>
      </c>
      <c r="C21" s="47"/>
      <c r="D21" s="48"/>
      <c r="E21" s="10"/>
      <c r="F21" s="21"/>
      <c r="G21" s="21"/>
      <c r="H21" s="20"/>
      <c r="I21" s="10"/>
      <c r="N21" s="20"/>
      <c r="O21" s="10"/>
    </row>
    <row r="22" spans="1:15" ht="16.5" x14ac:dyDescent="0.3">
      <c r="A22" s="46" t="s">
        <v>12</v>
      </c>
      <c r="B22" s="47">
        <f>1320*3000</f>
        <v>3960000</v>
      </c>
      <c r="C22" s="47"/>
      <c r="D22" s="48"/>
      <c r="E22" s="10"/>
      <c r="F22" s="10"/>
      <c r="G22" s="10"/>
    </row>
    <row r="23" spans="1:15" ht="16.5" x14ac:dyDescent="0.3">
      <c r="A23" s="45" t="s">
        <v>16</v>
      </c>
      <c r="B23" s="49">
        <f>B17*0.03/12</f>
        <v>145750</v>
      </c>
      <c r="C23" s="47"/>
      <c r="D23" s="47"/>
      <c r="E23" s="10"/>
    </row>
    <row r="24" spans="1:15" x14ac:dyDescent="0.25">
      <c r="B24" s="18"/>
      <c r="C24" s="18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0" t="s">
        <v>20</v>
      </c>
      <c r="C28" s="50" t="s">
        <v>15</v>
      </c>
      <c r="D28" s="51" t="s">
        <v>21</v>
      </c>
      <c r="E28" s="51"/>
      <c r="F28" s="51" t="s">
        <v>11</v>
      </c>
      <c r="G28" s="51" t="s">
        <v>17</v>
      </c>
      <c r="H28" s="51" t="s">
        <v>18</v>
      </c>
      <c r="I28" s="51" t="s">
        <v>19</v>
      </c>
      <c r="J28" s="51"/>
    </row>
    <row r="29" spans="1:15" ht="17.25" x14ac:dyDescent="0.3">
      <c r="B29" s="50"/>
      <c r="C29" s="50">
        <v>900</v>
      </c>
      <c r="D29" s="51"/>
      <c r="E29" s="51"/>
      <c r="F29" s="51">
        <v>43000000</v>
      </c>
      <c r="G29" s="16">
        <f t="shared" ref="G29:G35" si="0">F29/C29</f>
        <v>47777.777777777781</v>
      </c>
      <c r="H29" s="16" t="e">
        <f>F29/D29</f>
        <v>#DIV/0!</v>
      </c>
      <c r="I29" s="16" t="e">
        <f t="shared" ref="I29:I35" si="1">F29/B29</f>
        <v>#DIV/0!</v>
      </c>
      <c r="J29" s="51">
        <f>B29/C29</f>
        <v>0</v>
      </c>
      <c r="K29" s="26"/>
    </row>
    <row r="30" spans="1:15" ht="17.25" x14ac:dyDescent="0.3">
      <c r="B30" s="50"/>
      <c r="C30" s="50">
        <v>1150</v>
      </c>
      <c r="D30" s="51"/>
      <c r="E30" s="51"/>
      <c r="F30" s="51">
        <v>52500000</v>
      </c>
      <c r="G30" s="16">
        <f t="shared" si="0"/>
        <v>45652.17391304348</v>
      </c>
      <c r="H30" s="16" t="e">
        <f>F30/D30</f>
        <v>#DIV/0!</v>
      </c>
      <c r="I30" s="16" t="e">
        <f t="shared" si="1"/>
        <v>#DIV/0!</v>
      </c>
      <c r="J30" s="51">
        <f>B30/C30</f>
        <v>0</v>
      </c>
      <c r="K30" s="26"/>
    </row>
    <row r="31" spans="1:15" x14ac:dyDescent="0.25">
      <c r="B31" s="50"/>
      <c r="C31" s="57">
        <v>882</v>
      </c>
      <c r="D31" s="58"/>
      <c r="E31" s="58"/>
      <c r="F31" s="59">
        <v>45000000</v>
      </c>
      <c r="G31" s="59">
        <f t="shared" si="0"/>
        <v>51020.408163265303</v>
      </c>
      <c r="H31" s="16" t="e">
        <f t="shared" ref="H31:H35" si="2">F31/D31</f>
        <v>#DIV/0!</v>
      </c>
      <c r="I31" s="16" t="e">
        <f t="shared" si="1"/>
        <v>#DIV/0!</v>
      </c>
      <c r="J31" s="51">
        <f t="shared" ref="J31:J35" si="3">D31/C31</f>
        <v>0</v>
      </c>
    </row>
    <row r="32" spans="1:15" x14ac:dyDescent="0.25">
      <c r="B32" s="50"/>
      <c r="C32" s="57">
        <v>1100</v>
      </c>
      <c r="D32" s="58"/>
      <c r="E32" s="58"/>
      <c r="F32" s="59">
        <v>55000000</v>
      </c>
      <c r="G32" s="59">
        <f t="shared" si="0"/>
        <v>50000</v>
      </c>
      <c r="H32" s="16" t="e">
        <f t="shared" si="2"/>
        <v>#DIV/0!</v>
      </c>
      <c r="I32" s="16" t="e">
        <f t="shared" si="1"/>
        <v>#DIV/0!</v>
      </c>
      <c r="J32" s="51">
        <f t="shared" si="3"/>
        <v>0</v>
      </c>
    </row>
    <row r="33" spans="1:10" x14ac:dyDescent="0.25">
      <c r="B33" s="50"/>
      <c r="C33" s="57">
        <v>800</v>
      </c>
      <c r="D33" s="58"/>
      <c r="E33" s="58"/>
      <c r="F33" s="59">
        <v>45000000</v>
      </c>
      <c r="G33" s="59">
        <f t="shared" si="0"/>
        <v>56250</v>
      </c>
      <c r="H33" s="16" t="e">
        <f t="shared" si="2"/>
        <v>#DIV/0!</v>
      </c>
      <c r="I33" s="16" t="e">
        <f t="shared" si="1"/>
        <v>#DIV/0!</v>
      </c>
      <c r="J33" s="51">
        <f t="shared" si="3"/>
        <v>0</v>
      </c>
    </row>
    <row r="34" spans="1:10" x14ac:dyDescent="0.25">
      <c r="B34" s="50"/>
      <c r="C34" s="57">
        <v>1160</v>
      </c>
      <c r="D34" s="58"/>
      <c r="E34" s="58"/>
      <c r="F34" s="59">
        <v>58000000</v>
      </c>
      <c r="G34" s="59">
        <f t="shared" si="0"/>
        <v>50000</v>
      </c>
      <c r="H34" s="16" t="e">
        <f t="shared" si="2"/>
        <v>#DIV/0!</v>
      </c>
      <c r="I34" s="16" t="e">
        <f t="shared" si="1"/>
        <v>#DIV/0!</v>
      </c>
      <c r="J34" s="51">
        <f t="shared" si="3"/>
        <v>0</v>
      </c>
    </row>
    <row r="35" spans="1:10" x14ac:dyDescent="0.25">
      <c r="B35" s="50"/>
      <c r="C35" s="50"/>
      <c r="D35" s="51"/>
      <c r="E35" s="51"/>
      <c r="F35" s="16"/>
      <c r="G35" s="16" t="e">
        <f t="shared" si="0"/>
        <v>#DIV/0!</v>
      </c>
      <c r="H35" s="16" t="e">
        <f t="shared" si="2"/>
        <v>#DIV/0!</v>
      </c>
      <c r="I35" s="16" t="e">
        <f t="shared" si="1"/>
        <v>#DIV/0!</v>
      </c>
      <c r="J35" s="51" t="e">
        <f t="shared" si="3"/>
        <v>#DIV/0!</v>
      </c>
    </row>
    <row r="36" spans="1:10" x14ac:dyDescent="0.25">
      <c r="B36" s="13" t="s">
        <v>22</v>
      </c>
    </row>
    <row r="37" spans="1:10" x14ac:dyDescent="0.25">
      <c r="B37" s="50">
        <v>1416</v>
      </c>
      <c r="C37" s="50">
        <v>60000000</v>
      </c>
      <c r="D37" s="51">
        <f>C37/B37</f>
        <v>42372.881355932201</v>
      </c>
      <c r="E37" s="51">
        <v>360000</v>
      </c>
      <c r="F37" s="51">
        <v>30000</v>
      </c>
      <c r="G37" s="16">
        <f>F37+E37+C37</f>
        <v>60390000</v>
      </c>
      <c r="H37" s="51">
        <f>G37/B37</f>
        <v>42648.305084745763</v>
      </c>
      <c r="I37" s="16" t="e">
        <f>G37/A37</f>
        <v>#DIV/0!</v>
      </c>
    </row>
    <row r="38" spans="1:10" x14ac:dyDescent="0.25">
      <c r="B38" s="50">
        <v>834</v>
      </c>
      <c r="C38" s="50">
        <v>40000000</v>
      </c>
      <c r="D38" s="51">
        <f>C38/B38</f>
        <v>47961.630695443644</v>
      </c>
      <c r="E38" s="51">
        <v>240000</v>
      </c>
      <c r="F38" s="51">
        <v>30000</v>
      </c>
      <c r="G38" s="16">
        <f>F38+E38+C38</f>
        <v>40270000</v>
      </c>
      <c r="H38" s="51">
        <f>G38/B38</f>
        <v>48285.371702637887</v>
      </c>
      <c r="I38" s="16"/>
    </row>
    <row r="39" spans="1:10" x14ac:dyDescent="0.25">
      <c r="B39" s="50"/>
      <c r="C39" s="50"/>
      <c r="D39" s="51" t="e">
        <f>C39/B39</f>
        <v>#DIV/0!</v>
      </c>
      <c r="E39" s="51">
        <v>315000</v>
      </c>
      <c r="F39" s="51">
        <v>30000</v>
      </c>
      <c r="G39" s="16">
        <f>F39+E39+C39</f>
        <v>345000</v>
      </c>
      <c r="H39" s="51" t="e">
        <f>G39/B39</f>
        <v>#DIV/0!</v>
      </c>
      <c r="I39" s="51"/>
    </row>
    <row r="40" spans="1:10" ht="15.75" x14ac:dyDescent="0.25">
      <c r="A40" s="11"/>
      <c r="B40" s="50"/>
      <c r="C40" s="50"/>
      <c r="D40" s="51" t="e">
        <f>C40/B40</f>
        <v>#DIV/0!</v>
      </c>
      <c r="E40" s="51">
        <v>419540</v>
      </c>
      <c r="F40" s="51">
        <v>30000</v>
      </c>
      <c r="G40" s="16">
        <f>F40+E40+C40</f>
        <v>449540</v>
      </c>
      <c r="H40" s="51" t="e">
        <f>G40/B40</f>
        <v>#DIV/0!</v>
      </c>
      <c r="I40" s="51"/>
    </row>
    <row r="41" spans="1:10" ht="15.75" x14ac:dyDescent="0.25">
      <c r="A41" s="11"/>
      <c r="B41" s="50"/>
      <c r="C41" s="50"/>
      <c r="D41" s="51" t="e">
        <f>C41/B41</f>
        <v>#DIV/0!</v>
      </c>
      <c r="E41" s="51">
        <v>210000</v>
      </c>
      <c r="F41" s="51">
        <v>30000</v>
      </c>
      <c r="G41" s="16">
        <f>F41+E41+C41</f>
        <v>240000</v>
      </c>
      <c r="H41" s="51" t="e">
        <f>G41/B41</f>
        <v>#DIV/0!</v>
      </c>
      <c r="I41" s="5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47" spans="1:10" x14ac:dyDescent="0.25">
      <c r="D47" s="51">
        <v>5522</v>
      </c>
      <c r="E47" s="51" t="s">
        <v>26</v>
      </c>
      <c r="F47" s="51" t="s">
        <v>27</v>
      </c>
      <c r="G47" s="51"/>
    </row>
    <row r="48" spans="1:10" x14ac:dyDescent="0.25">
      <c r="D48" s="51">
        <v>5988</v>
      </c>
      <c r="E48" s="51"/>
      <c r="F48" s="51" t="s">
        <v>27</v>
      </c>
      <c r="G48" s="51"/>
    </row>
    <row r="49" spans="4:7" x14ac:dyDescent="0.25">
      <c r="D49" s="51">
        <v>6228</v>
      </c>
      <c r="E49" s="51" t="s">
        <v>28</v>
      </c>
      <c r="F49" s="51" t="s">
        <v>27</v>
      </c>
      <c r="G49" s="51" t="s">
        <v>29</v>
      </c>
    </row>
    <row r="50" spans="4:7" x14ac:dyDescent="0.25">
      <c r="D50" s="51">
        <v>6396</v>
      </c>
      <c r="E50" s="51"/>
      <c r="F50" s="51" t="s">
        <v>30</v>
      </c>
      <c r="G50" s="51"/>
    </row>
    <row r="51" spans="4:7" x14ac:dyDescent="0.25">
      <c r="D51" s="51">
        <v>6261</v>
      </c>
      <c r="E51" s="51"/>
      <c r="F51" s="51" t="s">
        <v>30</v>
      </c>
      <c r="G51" s="51"/>
    </row>
    <row r="52" spans="4:7" x14ac:dyDescent="0.25">
      <c r="D52" s="51">
        <v>6412</v>
      </c>
      <c r="E52" s="51" t="s">
        <v>28</v>
      </c>
      <c r="F52" s="51" t="s">
        <v>27</v>
      </c>
      <c r="G52" s="51" t="s">
        <v>31</v>
      </c>
    </row>
    <row r="53" spans="4:7" x14ac:dyDescent="0.25">
      <c r="D53" s="51">
        <v>6413</v>
      </c>
      <c r="E53" s="51" t="s">
        <v>28</v>
      </c>
      <c r="F53" s="51" t="s">
        <v>27</v>
      </c>
      <c r="G53" s="51"/>
    </row>
    <row r="54" spans="4:7" x14ac:dyDescent="0.25">
      <c r="D54" s="51">
        <v>6447</v>
      </c>
      <c r="E54" s="51"/>
      <c r="F54" s="51" t="s">
        <v>30</v>
      </c>
      <c r="G54" s="51"/>
    </row>
    <row r="55" spans="4:7" x14ac:dyDescent="0.25">
      <c r="D55" s="51"/>
      <c r="E55" s="51"/>
      <c r="F55" s="51"/>
      <c r="G55" s="5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E8CC-18F2-473B-B351-397F6084C3D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abSelected="1" workbookViewId="0">
      <selection activeCell="J5" sqref="J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7DBAE-8CE3-4FC8-8EC6-B84CD110B538}">
  <dimension ref="A1"/>
  <sheetViews>
    <sheetView topLeftCell="A13" workbookViewId="0">
      <selection activeCell="A45" sqref="A4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  <vt:lpstr>Sheet4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2024-01-30T07:52:00Z</dcterms:modified>
</cp:coreProperties>
</file>