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RAVINDRA L AMARE - CB\"/>
    </mc:Choice>
  </mc:AlternateContent>
  <xr:revisionPtr revIDLastSave="0" documentId="13_ncr:1_{F8993399-CBE8-4E9A-8510-2B7EC2E6CDD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47" i="4" l="1"/>
  <c r="F60" i="4"/>
  <c r="F54" i="4"/>
  <c r="F55" i="4"/>
  <c r="F56" i="4"/>
  <c r="F57" i="4"/>
  <c r="F58" i="4"/>
  <c r="F59" i="4"/>
  <c r="F53" i="4"/>
  <c r="F48" i="4" l="1"/>
  <c r="F47" i="4"/>
  <c r="V43" i="4" l="1"/>
  <c r="P24" i="4" l="1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53" i="4" s="1"/>
  <c r="V46" i="4"/>
  <c r="V48" i="4" s="1"/>
  <c r="V41" i="4"/>
  <c r="V42" i="4" s="1"/>
  <c r="V49" i="4" l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<sst xmlns="http://schemas.openxmlformats.org/spreadsheetml/2006/main" count="47" uniqueCount="41">
  <si>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</si>
  <si>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</si>
  <si>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</si>
  <si>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</si>
  <si>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</si>
  <si>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</si>
  <si>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</si>
  <si>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</si>
  <si>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</si>
  <si>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</si>
  <si>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</si>
  <si>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</si>
  <si>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</si>
  <si>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</si>
  <si>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</si>
  <si>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</si>
  <si>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</si>
  <si>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</si>
  <si>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</si>
  <si>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</si>
  <si>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</si>
  <si>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</si>
  <si>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</si>
  <si>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</si>
  <si>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</si>
  <si>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</si>
  <si>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</si>
  <si>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</si>
  <si>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</si>
  <si>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</si>
  <si>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</si>
  <si>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</si>
  <si>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</si>
  <si>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</si>
  <si>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</si>
  <si>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</si>
  <si>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Naupada )  - RAVINDRA L AMARE</t>
  </si>
  <si>
    <t>Agree BUA</t>
  </si>
  <si>
    <t>As per site information</t>
  </si>
  <si>
    <t>Measured CA</t>
  </si>
  <si>
    <t>Measured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</si>
</sst>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0" fillId="4" borderId="0" xfId="0" applyFill="1"/>
    <xf numFmtId="0" fontId="1" fillId="4" borderId="0" xfId="0" applyFont="1" applyFill="1"/>
    <xf numFmtId="4" fontId="1" fillId="4" borderId="0" xfId="0" applyNumberFormat="1" applyFont="1" applyFill="1"/>
    <xf numFmtId="4" fontId="0" fillId="4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240626</xdr:colOff>
      <xdr:row>48</xdr:row>
      <xdr:rowOff>153634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34E8B6-48C6-4CAB-9550-8D64916FB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919026" cy="88404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507363</xdr:colOff>
      <xdr:row>35</xdr:row>
      <xdr:rowOff>172245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8273B6-8931-4795-944F-BC75E4417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185763" cy="56967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497837</xdr:colOff>
      <xdr:row>30</xdr:row>
      <xdr:rowOff>124613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B9AF1D-9933-4E17-A874-98178A48B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76237" cy="564911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488310</xdr:colOff>
      <xdr:row>32</xdr:row>
      <xdr:rowOff>96041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CAB2B1-841D-413C-B6BA-DAF63BC76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66710" cy="566816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16</xdr:col>
      <xdr:colOff>115677</xdr:colOff>
      <xdr:row>53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A3D202-6CAA-4EA8-B298-4EAA5063D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869277" cy="8916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21</xdr:col>
      <xdr:colOff>477593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E88CAB-4771-4376-8388-0D2B6CE3E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621593" cy="8916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220382</xdr:colOff>
      <xdr:row>46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3FE342-B7E8-469F-B13F-ECCD19C14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64382" cy="8592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497751</xdr:colOff>
      <xdr:row>40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FD360E-9E4F-41BC-93EC-C905A890C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566551" cy="75162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545383</xdr:colOff>
      <xdr:row>40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11E3F6-CBD5-4901-8141-D91A751E4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614183" cy="7592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topLeftCell="A31" zoomScaleNormal="100" workbookViewId="0">
      <selection activeCell="W52" sqref="W5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8.14062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51" t="s">
        <v>34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500</v>
      </c>
      <c r="C3" s="4">
        <f>B3*1.2</f>
        <v>600</v>
      </c>
      <c r="D3" s="4">
        <f t="shared" ref="D3:D14" si="2">C3*1.2</f>
        <v>720</v>
      </c>
      <c r="E3" s="5">
        <f t="shared" ref="E3:E14" si="3">R3</f>
        <v>5850000</v>
      </c>
      <c r="F3" s="9">
        <f t="shared" ref="F3:F14" si="4">ROUND((E3/B3),0)</f>
        <v>11700</v>
      </c>
      <c r="G3" s="9">
        <f t="shared" ref="G3:G14" si="5">ROUND((E3/C3),0)</f>
        <v>9750</v>
      </c>
      <c r="H3" s="9">
        <f t="shared" ref="H3:H14" si="6">ROUND((E3/D3),0)</f>
        <v>8125</v>
      </c>
      <c r="I3" s="4" t="e">
        <f>#REF!</f>
        <v>#REF!</v>
      </c>
      <c r="J3" s="4">
        <f t="shared" ref="J3:J14" si="7">S3</f>
        <v>0</v>
      </c>
      <c r="O3">
        <v>0</v>
      </c>
      <c r="P3">
        <v>600</v>
      </c>
      <c r="Q3">
        <f t="shared" ref="P3:Q14" si="8">P3/1.2</f>
        <v>500</v>
      </c>
      <c r="R3" s="2">
        <v>5850000</v>
      </c>
    </row>
    <row r="4" spans="1:20" s="47" customFormat="1" x14ac:dyDescent="0.25">
      <c r="A4" s="48">
        <f t="shared" si="0"/>
        <v>0</v>
      </c>
      <c r="B4" s="48">
        <f t="shared" si="1"/>
        <v>500</v>
      </c>
      <c r="C4" s="48">
        <f t="shared" ref="C4:C14" si="9">B4*1.2</f>
        <v>600</v>
      </c>
      <c r="D4" s="48">
        <f t="shared" si="2"/>
        <v>720</v>
      </c>
      <c r="E4" s="49">
        <f t="shared" si="3"/>
        <v>7300000</v>
      </c>
      <c r="F4" s="48">
        <f t="shared" si="4"/>
        <v>14600</v>
      </c>
      <c r="G4" s="48">
        <f t="shared" si="5"/>
        <v>12167</v>
      </c>
      <c r="H4" s="48">
        <f t="shared" si="6"/>
        <v>10139</v>
      </c>
      <c r="I4" s="48" t="e">
        <f>#REF!</f>
        <v>#REF!</v>
      </c>
      <c r="J4" s="48">
        <f t="shared" si="7"/>
        <v>0</v>
      </c>
      <c r="O4" s="47">
        <v>0</v>
      </c>
      <c r="P4" s="47">
        <v>600</v>
      </c>
      <c r="Q4" s="47">
        <f t="shared" si="8"/>
        <v>500</v>
      </c>
      <c r="R4" s="50">
        <v>7300000</v>
      </c>
    </row>
    <row r="5" spans="1:20" x14ac:dyDescent="0.25">
      <c r="A5" s="4">
        <f t="shared" si="0"/>
        <v>0</v>
      </c>
      <c r="B5" s="4">
        <f t="shared" si="1"/>
        <v>583.33333333333337</v>
      </c>
      <c r="C5" s="4">
        <f t="shared" si="9"/>
        <v>700</v>
      </c>
      <c r="D5" s="4">
        <f t="shared" si="2"/>
        <v>840</v>
      </c>
      <c r="E5" s="5">
        <f t="shared" si="3"/>
        <v>9992000</v>
      </c>
      <c r="F5" s="4">
        <f t="shared" si="4"/>
        <v>17129</v>
      </c>
      <c r="G5" s="4">
        <f t="shared" si="5"/>
        <v>14274</v>
      </c>
      <c r="H5" s="9">
        <f t="shared" si="6"/>
        <v>11895</v>
      </c>
      <c r="I5" s="4" t="e">
        <f>#REF!</f>
        <v>#REF!</v>
      </c>
      <c r="J5" s="4">
        <f t="shared" si="7"/>
        <v>0</v>
      </c>
      <c r="O5">
        <v>0</v>
      </c>
      <c r="P5">
        <v>700</v>
      </c>
      <c r="Q5">
        <f t="shared" si="8"/>
        <v>583.33333333333337</v>
      </c>
      <c r="R5" s="2">
        <v>9992000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51" t="s">
        <v>35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500</v>
      </c>
      <c r="C16" s="4">
        <f>B16*1.2</f>
        <v>600</v>
      </c>
      <c r="D16" s="4">
        <f t="shared" ref="D16:D32" si="34">C16*1.2</f>
        <v>720</v>
      </c>
      <c r="E16" s="5">
        <f t="shared" ref="E16:E32" si="35">R16</f>
        <v>7500000</v>
      </c>
      <c r="F16" s="9">
        <f t="shared" ref="F16:F32" si="36">ROUND((E16/B16),0)</f>
        <v>15000</v>
      </c>
      <c r="G16" s="9">
        <f t="shared" ref="G16:G32" si="37">ROUND((E16/C16),0)</f>
        <v>12500</v>
      </c>
      <c r="H16" s="9">
        <f t="shared" ref="H16:H32" si="38">ROUND((E16/D16),0)</f>
        <v>10417</v>
      </c>
      <c r="I16" s="4" t="e">
        <f>#REF!</f>
        <v>#REF!</v>
      </c>
      <c r="J16" s="4">
        <f t="shared" ref="J16:J32" si="39">S16</f>
        <v>0</v>
      </c>
      <c r="O16">
        <v>0</v>
      </c>
      <c r="P16">
        <v>600</v>
      </c>
      <c r="Q16">
        <f t="shared" ref="P16:Q32" si="40">P16/1.2</f>
        <v>500</v>
      </c>
      <c r="R16" s="2">
        <v>7500000</v>
      </c>
    </row>
    <row r="17" spans="1:21" ht="14.25" customHeight="1" x14ac:dyDescent="0.25">
      <c r="A17" s="4">
        <f t="shared" si="32"/>
        <v>0</v>
      </c>
      <c r="B17" s="4">
        <f t="shared" si="33"/>
        <v>652</v>
      </c>
      <c r="C17" s="4">
        <f t="shared" ref="C17:C32" si="41">B17*1.2</f>
        <v>782.4</v>
      </c>
      <c r="D17" s="4">
        <f t="shared" si="34"/>
        <v>938.87999999999988</v>
      </c>
      <c r="E17" s="5">
        <f t="shared" si="35"/>
        <v>9000000</v>
      </c>
      <c r="F17" s="9">
        <f t="shared" si="36"/>
        <v>13804</v>
      </c>
      <c r="G17" s="9">
        <f t="shared" si="37"/>
        <v>11503</v>
      </c>
      <c r="H17" s="9">
        <f t="shared" si="38"/>
        <v>9586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652</v>
      </c>
      <c r="R17" s="2">
        <v>9000000</v>
      </c>
    </row>
    <row r="18" spans="1:21" ht="14.25" customHeight="1" x14ac:dyDescent="0.25">
      <c r="A18" s="4">
        <f t="shared" si="32"/>
        <v>0</v>
      </c>
      <c r="B18" s="4">
        <f t="shared" si="33"/>
        <v>425</v>
      </c>
      <c r="C18" s="4">
        <f t="shared" si="41"/>
        <v>510</v>
      </c>
      <c r="D18" s="4">
        <f t="shared" si="34"/>
        <v>612</v>
      </c>
      <c r="E18" s="5">
        <f t="shared" si="35"/>
        <v>7990000</v>
      </c>
      <c r="F18" s="9">
        <f t="shared" si="36"/>
        <v>18800</v>
      </c>
      <c r="G18" s="9">
        <f t="shared" si="37"/>
        <v>15667</v>
      </c>
      <c r="H18" s="9">
        <f t="shared" si="38"/>
        <v>13056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425</v>
      </c>
      <c r="R18" s="2">
        <v>7990000</v>
      </c>
    </row>
    <row r="19" spans="1:21" s="47" customFormat="1" ht="14.25" customHeight="1" x14ac:dyDescent="0.25">
      <c r="A19" s="48">
        <f t="shared" si="32"/>
        <v>0</v>
      </c>
      <c r="B19" s="48">
        <f t="shared" si="33"/>
        <v>390</v>
      </c>
      <c r="C19" s="48">
        <f t="shared" si="41"/>
        <v>468</v>
      </c>
      <c r="D19" s="48">
        <f t="shared" si="34"/>
        <v>561.6</v>
      </c>
      <c r="E19" s="49">
        <f t="shared" si="35"/>
        <v>6500000</v>
      </c>
      <c r="F19" s="48">
        <f t="shared" si="36"/>
        <v>16667</v>
      </c>
      <c r="G19" s="48">
        <f t="shared" si="37"/>
        <v>13889</v>
      </c>
      <c r="H19" s="48">
        <f t="shared" si="38"/>
        <v>11574</v>
      </c>
      <c r="I19" s="48" t="e">
        <f>#REF!</f>
        <v>#REF!</v>
      </c>
      <c r="J19" s="48">
        <f t="shared" si="39"/>
        <v>0</v>
      </c>
      <c r="O19" s="47">
        <v>0</v>
      </c>
      <c r="P19" s="47">
        <f t="shared" si="40"/>
        <v>0</v>
      </c>
      <c r="Q19" s="47">
        <v>390</v>
      </c>
      <c r="R19" s="50">
        <v>6500000</v>
      </c>
    </row>
    <row r="20" spans="1:21" ht="14.25" customHeight="1" x14ac:dyDescent="0.25">
      <c r="A20" s="4">
        <f t="shared" si="32"/>
        <v>0</v>
      </c>
      <c r="B20" s="4">
        <f t="shared" si="33"/>
        <v>374</v>
      </c>
      <c r="C20" s="4">
        <f t="shared" si="41"/>
        <v>448.8</v>
      </c>
      <c r="D20" s="4">
        <f t="shared" si="34"/>
        <v>538.55999999999995</v>
      </c>
      <c r="E20" s="5">
        <f t="shared" si="35"/>
        <v>4650000</v>
      </c>
      <c r="F20" s="9">
        <f t="shared" si="36"/>
        <v>12433</v>
      </c>
      <c r="G20" s="9">
        <f t="shared" si="37"/>
        <v>10361</v>
      </c>
      <c r="H20" s="9">
        <f t="shared" si="38"/>
        <v>8634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374</v>
      </c>
      <c r="R20" s="2">
        <v>4650000</v>
      </c>
    </row>
    <row r="21" spans="1:21" s="47" customFormat="1" ht="14.25" customHeight="1" x14ac:dyDescent="0.25">
      <c r="A21" s="48">
        <f t="shared" ref="A21:A24" si="42">N21</f>
        <v>0</v>
      </c>
      <c r="B21" s="48">
        <f t="shared" ref="B21:B24" si="43">Q21</f>
        <v>350</v>
      </c>
      <c r="C21" s="48">
        <f t="shared" ref="C21:C24" si="44">B21*1.2</f>
        <v>420</v>
      </c>
      <c r="D21" s="48">
        <f t="shared" ref="D21:D24" si="45">C21*1.2</f>
        <v>504</v>
      </c>
      <c r="E21" s="49">
        <f t="shared" ref="E21:E24" si="46">R21</f>
        <v>6000000</v>
      </c>
      <c r="F21" s="48">
        <f t="shared" ref="F21:F24" si="47">ROUND((E21/B21),0)</f>
        <v>17143</v>
      </c>
      <c r="G21" s="48">
        <f t="shared" ref="G21:G24" si="48">ROUND((E21/C21),0)</f>
        <v>14286</v>
      </c>
      <c r="H21" s="48">
        <f t="shared" ref="H21:H24" si="49">ROUND((E21/D21),0)</f>
        <v>11905</v>
      </c>
      <c r="I21" s="48" t="e">
        <f>#REF!</f>
        <v>#REF!</v>
      </c>
      <c r="J21" s="48">
        <f t="shared" ref="J21:J24" si="50">S21</f>
        <v>0</v>
      </c>
      <c r="O21" s="47">
        <v>0</v>
      </c>
      <c r="P21" s="47">
        <f t="shared" ref="P21:P24" si="51">O21/1.2</f>
        <v>0</v>
      </c>
      <c r="Q21" s="47">
        <v>350</v>
      </c>
      <c r="R21" s="50">
        <v>6000000</v>
      </c>
    </row>
    <row r="22" spans="1:21" ht="14.25" customHeight="1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ref="Q22:Q24" si="52">P22/1.2</f>
        <v>0</v>
      </c>
      <c r="R22" s="2">
        <v>0</v>
      </c>
      <c r="U22" s="47"/>
    </row>
    <row r="23" spans="1:21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1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1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1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1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1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1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21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21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21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F37"/>
      <c r="I37" s="4"/>
      <c r="J37" s="4"/>
      <c r="R37" s="2"/>
      <c r="X37" s="7"/>
      <c r="Y37" s="7"/>
    </row>
    <row r="38" spans="1:25" ht="14.25" customHeight="1" x14ac:dyDescent="0.3">
      <c r="F38"/>
      <c r="U38" s="31" t="s">
        <v>20</v>
      </c>
      <c r="V38" s="32"/>
      <c r="W38" s="33"/>
      <c r="X38" s="18"/>
      <c r="Y38" s="7"/>
    </row>
    <row r="39" spans="1:25" ht="38.25" customHeight="1" x14ac:dyDescent="0.3"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S40" s="10"/>
      <c r="T40" s="10"/>
      <c r="U40" s="34" t="s">
        <v>22</v>
      </c>
      <c r="V40" s="35">
        <v>1997</v>
      </c>
      <c r="W40" s="33" t="s">
        <v>38</v>
      </c>
      <c r="X40" s="18"/>
      <c r="Y40" s="7"/>
    </row>
    <row r="41" spans="1:25" ht="16.5" x14ac:dyDescent="0.3">
      <c r="D41" t="s">
        <v>37</v>
      </c>
      <c r="E41">
        <v>450</v>
      </c>
      <c r="G41" s="6"/>
      <c r="H41" s="6"/>
      <c r="S41" s="10"/>
      <c r="T41" s="10"/>
      <c r="U41" s="36" t="s">
        <v>23</v>
      </c>
      <c r="V41" s="35">
        <f>V39-V40</f>
        <v>27</v>
      </c>
      <c r="W41" s="33"/>
      <c r="X41" s="18"/>
      <c r="Y41" s="7"/>
    </row>
    <row r="42" spans="1:25" ht="16.5" x14ac:dyDescent="0.3">
      <c r="S42" s="10"/>
      <c r="T42" s="10"/>
      <c r="U42" s="37"/>
      <c r="V42" s="35">
        <f>V41-60</f>
        <v>-33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450*2000</f>
        <v>900000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39" customHeight="1" x14ac:dyDescent="0.3">
      <c r="P45" s="52" t="s">
        <v>36</v>
      </c>
      <c r="Q45" s="52"/>
      <c r="R45" s="52"/>
      <c r="S45" s="52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9">
        <f>100-10</f>
        <v>90</v>
      </c>
      <c r="W46" s="33"/>
      <c r="X46" s="27"/>
      <c r="Y46" s="7"/>
    </row>
    <row r="47" spans="1:25" ht="16.5" x14ac:dyDescent="0.3">
      <c r="D47" t="s">
        <v>39</v>
      </c>
      <c r="E47">
        <v>545</v>
      </c>
      <c r="F47" s="7">
        <f>E47*1.2</f>
        <v>654</v>
      </c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V46*27/60</f>
        <v>40.5</v>
      </c>
      <c r="W47" s="33"/>
      <c r="X47" s="18"/>
      <c r="Y47" s="7"/>
    </row>
    <row r="48" spans="1:25" ht="16.5" x14ac:dyDescent="0.3">
      <c r="F48" s="7">
        <f>F47*12000</f>
        <v>7848000</v>
      </c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0.40500000000000003</v>
      </c>
      <c r="W48" s="33"/>
      <c r="X48" s="18"/>
      <c r="Y48" s="7"/>
    </row>
    <row r="49" spans="4:25" ht="16.5" x14ac:dyDescent="0.3">
      <c r="R49" s="6" t="s">
        <v>18</v>
      </c>
      <c r="S49" s="16">
        <f>SUM(S48:S48)</f>
        <v>0</v>
      </c>
      <c r="U49" s="31" t="s">
        <v>28</v>
      </c>
      <c r="V49" s="41">
        <f>ROUND((V43*V48),0)</f>
        <v>364500</v>
      </c>
      <c r="W49" s="33"/>
      <c r="X49" s="18"/>
      <c r="Y49" s="7"/>
    </row>
    <row r="50" spans="4:25" ht="16.5" x14ac:dyDescent="0.3">
      <c r="R50" s="6" t="s">
        <v>13</v>
      </c>
      <c r="S50" s="16">
        <f>S49*90%</f>
        <v>0</v>
      </c>
      <c r="U50" s="31" t="s">
        <v>16</v>
      </c>
      <c r="V50" s="41">
        <v>450</v>
      </c>
      <c r="W50" s="33"/>
      <c r="X50" s="18"/>
      <c r="Y50" s="7"/>
    </row>
    <row r="51" spans="4:25" ht="16.5" x14ac:dyDescent="0.3">
      <c r="D51" t="s">
        <v>40</v>
      </c>
      <c r="R51" s="6" t="s">
        <v>19</v>
      </c>
      <c r="S51" s="16">
        <f>S49*80%</f>
        <v>0</v>
      </c>
      <c r="U51" s="37" t="s">
        <v>17</v>
      </c>
      <c r="V51" s="35">
        <v>13000</v>
      </c>
      <c r="W51" s="33"/>
      <c r="X51" s="18"/>
      <c r="Y51" s="7"/>
    </row>
    <row r="52" spans="4:25" ht="16.5" x14ac:dyDescent="0.3">
      <c r="S52" s="10"/>
      <c r="T52" s="10"/>
      <c r="U52" s="37" t="s">
        <v>29</v>
      </c>
      <c r="V52" s="38">
        <f>V51*V50</f>
        <v>5850000</v>
      </c>
      <c r="W52" s="33"/>
      <c r="X52" s="26"/>
      <c r="Y52" s="7"/>
    </row>
    <row r="53" spans="4:25" ht="16.5" x14ac:dyDescent="0.3">
      <c r="D53">
        <v>10.130000000000001</v>
      </c>
      <c r="E53">
        <v>19.07</v>
      </c>
      <c r="F53" s="7">
        <f>D53*E53</f>
        <v>193.17910000000001</v>
      </c>
      <c r="S53" s="10"/>
      <c r="T53" s="10"/>
      <c r="U53" s="42" t="s">
        <v>30</v>
      </c>
      <c r="V53" s="43">
        <f>V52-V49</f>
        <v>5485500</v>
      </c>
      <c r="W53" s="44"/>
      <c r="X53" s="26"/>
      <c r="Y53" s="7"/>
    </row>
    <row r="54" spans="4:25" ht="16.5" x14ac:dyDescent="0.3">
      <c r="D54">
        <v>11.61</v>
      </c>
      <c r="E54">
        <v>10.23</v>
      </c>
      <c r="F54" s="7">
        <f t="shared" ref="F54:F59" si="53">D54*E54</f>
        <v>118.77030000000001</v>
      </c>
      <c r="P54" s="13" t="s">
        <v>14</v>
      </c>
      <c r="S54" s="10"/>
      <c r="T54" s="11"/>
      <c r="U54" s="42" t="s">
        <v>31</v>
      </c>
      <c r="V54" s="43">
        <f>V53*0.9</f>
        <v>4936950</v>
      </c>
      <c r="W54" s="33"/>
      <c r="X54" s="28"/>
      <c r="Y54" s="7"/>
    </row>
    <row r="55" spans="4:25" ht="16.5" x14ac:dyDescent="0.3">
      <c r="D55">
        <v>3.23</v>
      </c>
      <c r="E55">
        <v>3.74</v>
      </c>
      <c r="F55" s="7">
        <f t="shared" si="53"/>
        <v>12.080200000000001</v>
      </c>
      <c r="S55" s="11"/>
      <c r="T55" s="10"/>
      <c r="U55" s="42" t="s">
        <v>32</v>
      </c>
      <c r="V55" s="45">
        <f>V53*0.8</f>
        <v>4388400</v>
      </c>
      <c r="W55" s="33"/>
      <c r="X55" s="29"/>
      <c r="Y55" s="7"/>
    </row>
    <row r="56" spans="4:25" ht="16.5" x14ac:dyDescent="0.3">
      <c r="D56">
        <v>6.8</v>
      </c>
      <c r="E56">
        <v>3.51</v>
      </c>
      <c r="F56" s="7">
        <f t="shared" si="53"/>
        <v>23.867999999999999</v>
      </c>
      <c r="S56" s="10"/>
      <c r="T56" s="10"/>
      <c r="U56" s="42" t="s">
        <v>33</v>
      </c>
      <c r="V56" s="46">
        <f>V53*0.025/12</f>
        <v>11428.125</v>
      </c>
      <c r="W56" s="33"/>
      <c r="X56" s="30"/>
      <c r="Y56" s="7"/>
    </row>
    <row r="57" spans="4:25" ht="15.75" x14ac:dyDescent="0.25">
      <c r="D57">
        <v>8.19</v>
      </c>
      <c r="E57">
        <v>3.49</v>
      </c>
      <c r="F57" s="7">
        <f t="shared" si="53"/>
        <v>28.583100000000002</v>
      </c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4:25" ht="15.75" x14ac:dyDescent="0.25">
      <c r="D58">
        <v>3.35</v>
      </c>
      <c r="E58">
        <v>3.34</v>
      </c>
      <c r="F58" s="7">
        <f t="shared" si="53"/>
        <v>11.189</v>
      </c>
      <c r="U58" s="22"/>
      <c r="V58" s="23"/>
      <c r="W58" s="24"/>
      <c r="X58" s="24"/>
    </row>
    <row r="59" spans="4:25" ht="15.75" x14ac:dyDescent="0.25">
      <c r="D59">
        <v>15.69</v>
      </c>
      <c r="E59">
        <v>10.050000000000001</v>
      </c>
      <c r="F59" s="7">
        <f t="shared" si="53"/>
        <v>157.68450000000001</v>
      </c>
      <c r="U59" s="17"/>
      <c r="V59" s="19"/>
      <c r="W59" s="21"/>
      <c r="X59" s="21"/>
    </row>
    <row r="60" spans="4:25" ht="15.75" x14ac:dyDescent="0.25">
      <c r="F60" s="7">
        <f>SUM(F53:F59)</f>
        <v>545.35419999999999</v>
      </c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2024-01-29T06:48:59Z</dcterms:modified>
</cp:coreProperties>
</file>