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RVINDERPALSINGH CHADHA\"/>
    </mc:Choice>
  </mc:AlternateContent>
  <xr:revisionPtr revIDLastSave="0" documentId="13_ncr:1_{34DE84D4-D83D-4E52-9EDB-D53D942F762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1" i="4" l="1"/>
  <c r="U3" i="4" l="1"/>
  <c r="U4" i="4"/>
  <c r="U5" i="4"/>
  <c r="U6" i="4"/>
  <c r="U7" i="4"/>
  <c r="U9" i="4"/>
  <c r="U10" i="4"/>
  <c r="U11" i="4"/>
  <c r="U12" i="4"/>
  <c r="U13" i="4"/>
  <c r="U14" i="4"/>
  <c r="U15" i="4"/>
  <c r="T3" i="4"/>
  <c r="T4" i="4"/>
  <c r="T5" i="4"/>
  <c r="T6" i="4"/>
  <c r="T7" i="4"/>
  <c r="T2" i="4"/>
  <c r="U2" i="4" s="1"/>
  <c r="Q3" i="4"/>
  <c r="Q12" i="4" l="1"/>
  <c r="T12" i="4" s="1"/>
  <c r="P12" i="4"/>
  <c r="P11" i="4"/>
  <c r="Q11" i="4" s="1"/>
  <c r="T11" i="4" s="1"/>
  <c r="P10" i="4"/>
  <c r="Q10" i="4" s="1"/>
  <c r="T10" i="4" s="1"/>
  <c r="P9" i="4"/>
  <c r="Q9" i="4" s="1"/>
  <c r="T9" i="4" s="1"/>
  <c r="P8" i="4"/>
  <c r="T8" i="4" s="1"/>
  <c r="U8" i="4" s="1"/>
  <c r="P7" i="4"/>
  <c r="P6" i="4"/>
  <c r="P5" i="4"/>
  <c r="P4" i="4"/>
  <c r="P3" i="4"/>
  <c r="P2" i="4"/>
  <c r="P13" i="4" l="1"/>
  <c r="Q13" i="4" s="1"/>
  <c r="T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T15" i="4" s="1"/>
  <c r="J15" i="4"/>
  <c r="I15" i="4"/>
  <c r="E15" i="4"/>
  <c r="A15" i="4"/>
  <c r="P14" i="4"/>
  <c r="Q14" i="4" s="1"/>
  <c r="T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<sst xmlns="http://schemas.openxmlformats.org/spreadsheetml/2006/main" count="28" uniqueCount="25">
  <si>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</si>
  <si>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</si>
  <si>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</si>
  <si>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</si>
  <si>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</si>
  <si>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</si>
  <si>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</si>
  <si>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</si>
  <si>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</si>
  <si>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</si>
  <si>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</si>
  <si>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</si>
  <si>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</si>
  <si>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Office No 203 &amp; 204, 2nd Floor, Wing - A, GOYAL SHOPPING ARCADE CHS Ltd, At the junction of S. V. Road, L.T. Road, Opp. Borivali Railway Station, Village - Eksar, Borivali (West)</t>
  </si>
  <si>
    <t>bua</t>
  </si>
  <si>
    <t>rate</t>
  </si>
  <si>
    <t>fmv</t>
  </si>
  <si>
    <t>31.03.23</t>
  </si>
  <si>
    <t>04.02.22</t>
  </si>
  <si>
    <t>18000 to 20000 on sbua</t>
  </si>
  <si>
    <t>mca</t>
  </si>
  <si>
    <t>O. no. 203&amp; 204</t>
  </si>
  <si>
    <t>loading - 50%</t>
  </si>
  <si>
    <t xml:space="preserve">final valuaiton </t>
  </si>
  <si>
    <t>yoc - 1980- site 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</si>
</sst>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67407C-58B2-45BF-AF31-A17D1591D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2A3258-F806-43BF-A45F-02FFD651A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535006</xdr:colOff>
      <xdr:row>33</xdr:row>
      <xdr:rowOff>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25DC60-265E-4FF8-B731-C077CE651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507806" cy="60968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87354</xdr:colOff>
      <xdr:row>33</xdr:row>
      <xdr:rowOff>77015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E2F733-A537-406B-BD25-AE0B4F627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669754" cy="58396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19</xdr:col>
      <xdr:colOff>420775</xdr:colOff>
      <xdr:row>36</xdr:row>
      <xdr:rowOff>143666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6771DD-5DD7-4642-B153-CB18AFF14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003175" cy="566816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31</xdr:col>
      <xdr:colOff>468917</xdr:colOff>
      <xdr:row>33</xdr:row>
      <xdr:rowOff>29456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E2C467-B1FA-4467-B4CB-2D602EC62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5708917" cy="63159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144512</xdr:colOff>
      <xdr:row>31</xdr:row>
      <xdr:rowOff>162745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2E9949-B89F-4272-BA25-D3C4C5922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726912" cy="58777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5" sqref="H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2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T1" s="1" t="s">
        <v>22</v>
      </c>
    </row>
    <row r="2" spans="1:21" x14ac:dyDescent="0.25">
      <c r="A2" s="4">
        <f t="shared" ref="A2:A15" si="0">N2</f>
        <v>0</v>
      </c>
      <c r="B2" s="4">
        <f t="shared" ref="B2:B15" si="1">Q2</f>
        <v>50</v>
      </c>
      <c r="C2" s="4">
        <f>B2*1.2</f>
        <v>60</v>
      </c>
      <c r="D2" s="4">
        <f t="shared" ref="D2:D13" si="2">C2*1.2</f>
        <v>72</v>
      </c>
      <c r="E2" s="5">
        <f t="shared" ref="E2:E13" si="3">R2</f>
        <v>1100000</v>
      </c>
      <c r="F2" s="10">
        <f t="shared" ref="F2:F13" si="4">ROUND((E2/B2),0)</f>
        <v>22000</v>
      </c>
      <c r="G2" s="10">
        <f t="shared" ref="G2:G13" si="5">ROUND((E2/C2),0)</f>
        <v>18333</v>
      </c>
      <c r="H2" s="10">
        <f t="shared" ref="H2:H13" si="6">ROUND((E2/D2),0)</f>
        <v>15278</v>
      </c>
      <c r="I2" s="4" t="e">
        <f>#REF!</f>
        <v>#REF!</v>
      </c>
      <c r="J2" s="4" t="str">
        <f t="shared" ref="J2:J13" si="7">S2</f>
        <v>31.03.23</v>
      </c>
      <c r="O2">
        <v>0</v>
      </c>
      <c r="P2">
        <f t="shared" ref="P2:P12" si="8">O2/1.2</f>
        <v>0</v>
      </c>
      <c r="Q2">
        <v>50</v>
      </c>
      <c r="R2" s="2">
        <v>1100000</v>
      </c>
      <c r="S2" s="8" t="s">
        <v>17</v>
      </c>
      <c r="T2" s="8">
        <f>Q2*1.5</f>
        <v>75</v>
      </c>
      <c r="U2">
        <f>R2/T2</f>
        <v>14666.666666666666</v>
      </c>
    </row>
    <row r="3" spans="1:21" x14ac:dyDescent="0.25">
      <c r="A3" s="4">
        <f t="shared" si="0"/>
        <v>0</v>
      </c>
      <c r="B3" s="4">
        <f t="shared" si="1"/>
        <v>59.955480000000001</v>
      </c>
      <c r="C3" s="4">
        <f t="shared" ref="C3:C15" si="9">B3*1.2</f>
        <v>71.946575999999993</v>
      </c>
      <c r="D3" s="4">
        <f t="shared" si="2"/>
        <v>86.335891199999992</v>
      </c>
      <c r="E3" s="5">
        <f t="shared" si="3"/>
        <v>975000</v>
      </c>
      <c r="F3" s="10">
        <f t="shared" si="4"/>
        <v>16262</v>
      </c>
      <c r="G3" s="10">
        <f t="shared" si="5"/>
        <v>13552</v>
      </c>
      <c r="H3" s="10">
        <f t="shared" si="6"/>
        <v>11293</v>
      </c>
      <c r="I3" s="4" t="e">
        <f>#REF!</f>
        <v>#REF!</v>
      </c>
      <c r="J3" s="4" t="str">
        <f t="shared" si="7"/>
        <v>04.02.22</v>
      </c>
      <c r="O3">
        <v>0</v>
      </c>
      <c r="P3">
        <f t="shared" si="8"/>
        <v>0</v>
      </c>
      <c r="Q3">
        <f>5.57*10.764</f>
        <v>59.955480000000001</v>
      </c>
      <c r="R3" s="2">
        <v>975000</v>
      </c>
      <c r="S3" s="8" t="s">
        <v>18</v>
      </c>
      <c r="T3" s="8">
        <f t="shared" ref="T3:T15" si="10">Q3*1.5</f>
        <v>89.933220000000006</v>
      </c>
      <c r="U3">
        <f t="shared" ref="U3:U15" si="11">R3/T3</f>
        <v>10841.377635538902</v>
      </c>
    </row>
    <row r="4" spans="1:21" x14ac:dyDescent="0.25">
      <c r="A4" s="4">
        <f t="shared" si="0"/>
        <v>0</v>
      </c>
      <c r="B4" s="4">
        <f t="shared" si="1"/>
        <v>735</v>
      </c>
      <c r="C4" s="4">
        <f t="shared" si="9"/>
        <v>882</v>
      </c>
      <c r="D4" s="4">
        <f t="shared" si="2"/>
        <v>1058.3999999999999</v>
      </c>
      <c r="E4" s="5">
        <f t="shared" si="3"/>
        <v>26500000</v>
      </c>
      <c r="F4" s="15">
        <f t="shared" si="4"/>
        <v>36054</v>
      </c>
      <c r="G4" s="10">
        <f t="shared" si="5"/>
        <v>30045</v>
      </c>
      <c r="H4" s="10">
        <f t="shared" si="6"/>
        <v>25038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735</v>
      </c>
      <c r="R4" s="2">
        <v>26500000</v>
      </c>
      <c r="S4" s="8"/>
      <c r="T4" s="8">
        <f t="shared" si="10"/>
        <v>1102.5</v>
      </c>
      <c r="U4">
        <f t="shared" si="11"/>
        <v>24036.281179138321</v>
      </c>
    </row>
    <row r="5" spans="1:21" x14ac:dyDescent="0.25">
      <c r="A5" s="4">
        <f t="shared" si="0"/>
        <v>0</v>
      </c>
      <c r="B5" s="4">
        <f t="shared" si="1"/>
        <v>375</v>
      </c>
      <c r="C5" s="4">
        <f t="shared" si="9"/>
        <v>450</v>
      </c>
      <c r="D5" s="4">
        <f t="shared" si="2"/>
        <v>540</v>
      </c>
      <c r="E5" s="5">
        <f t="shared" si="3"/>
        <v>16000000</v>
      </c>
      <c r="F5" s="10">
        <f t="shared" si="4"/>
        <v>42667</v>
      </c>
      <c r="G5" s="10">
        <f t="shared" si="5"/>
        <v>35556</v>
      </c>
      <c r="H5" s="10">
        <f t="shared" si="6"/>
        <v>29630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375</v>
      </c>
      <c r="R5" s="2">
        <v>16000000</v>
      </c>
      <c r="S5" s="8"/>
      <c r="T5" s="8">
        <f t="shared" si="10"/>
        <v>562.5</v>
      </c>
      <c r="U5">
        <f t="shared" si="11"/>
        <v>28444.444444444445</v>
      </c>
    </row>
    <row r="6" spans="1:21" x14ac:dyDescent="0.25">
      <c r="A6" s="4">
        <f t="shared" si="0"/>
        <v>0</v>
      </c>
      <c r="B6" s="4">
        <f t="shared" si="1"/>
        <v>412</v>
      </c>
      <c r="C6" s="4">
        <f t="shared" si="9"/>
        <v>494.4</v>
      </c>
      <c r="D6" s="4">
        <f t="shared" si="2"/>
        <v>593.28</v>
      </c>
      <c r="E6" s="5">
        <f t="shared" si="3"/>
        <v>10000000</v>
      </c>
      <c r="F6" s="10">
        <f t="shared" si="4"/>
        <v>24272</v>
      </c>
      <c r="G6" s="10">
        <f t="shared" si="5"/>
        <v>20227</v>
      </c>
      <c r="H6" s="10">
        <f t="shared" si="6"/>
        <v>16855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412</v>
      </c>
      <c r="R6" s="2">
        <v>10000000</v>
      </c>
      <c r="S6" s="8"/>
      <c r="T6" s="8">
        <f t="shared" si="10"/>
        <v>618</v>
      </c>
      <c r="U6">
        <f t="shared" si="11"/>
        <v>16181.229773462783</v>
      </c>
    </row>
    <row r="7" spans="1:21" x14ac:dyDescent="0.25">
      <c r="A7" s="4">
        <f t="shared" si="0"/>
        <v>0</v>
      </c>
      <c r="B7" s="4">
        <f t="shared" si="1"/>
        <v>660</v>
      </c>
      <c r="C7" s="4">
        <f t="shared" si="9"/>
        <v>792</v>
      </c>
      <c r="D7" s="4">
        <f t="shared" si="2"/>
        <v>950.4</v>
      </c>
      <c r="E7" s="5">
        <f t="shared" si="3"/>
        <v>26000000</v>
      </c>
      <c r="F7" s="15">
        <f t="shared" si="4"/>
        <v>39394</v>
      </c>
      <c r="G7" s="10">
        <f t="shared" si="5"/>
        <v>32828</v>
      </c>
      <c r="H7" s="10">
        <f t="shared" si="6"/>
        <v>27357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660</v>
      </c>
      <c r="R7" s="2">
        <v>26000000</v>
      </c>
      <c r="S7" s="8"/>
      <c r="T7" s="8">
        <f t="shared" si="10"/>
        <v>990</v>
      </c>
      <c r="U7">
        <f t="shared" si="11"/>
        <v>26262.626262626261</v>
      </c>
    </row>
    <row r="8" spans="1:21" x14ac:dyDescent="0.25">
      <c r="A8" s="4">
        <f t="shared" si="0"/>
        <v>0</v>
      </c>
      <c r="B8" s="4">
        <f t="shared" si="1"/>
        <v>500</v>
      </c>
      <c r="C8" s="4">
        <f t="shared" si="9"/>
        <v>600</v>
      </c>
      <c r="D8" s="4">
        <f t="shared" si="2"/>
        <v>720</v>
      </c>
      <c r="E8" s="5">
        <f t="shared" si="3"/>
        <v>18000000</v>
      </c>
      <c r="F8" s="15">
        <f t="shared" si="4"/>
        <v>36000</v>
      </c>
      <c r="G8" s="10">
        <f t="shared" si="5"/>
        <v>30000</v>
      </c>
      <c r="H8" s="10">
        <f t="shared" si="6"/>
        <v>25000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500</v>
      </c>
      <c r="R8" s="2">
        <v>18000000</v>
      </c>
      <c r="S8" s="8"/>
      <c r="T8" s="8">
        <f t="shared" si="10"/>
        <v>750</v>
      </c>
      <c r="U8">
        <f t="shared" si="11"/>
        <v>24000</v>
      </c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8:Q12" si="12">P9/1.2</f>
        <v>0</v>
      </c>
      <c r="R9" s="2">
        <v>0</v>
      </c>
      <c r="S9" s="8"/>
      <c r="T9" s="8">
        <f t="shared" si="10"/>
        <v>0</v>
      </c>
      <c r="U9" t="e">
        <f t="shared" si="11"/>
        <v>#DIV/0!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2"/>
        <v>0</v>
      </c>
      <c r="R10" s="2">
        <v>0</v>
      </c>
      <c r="S10" s="8"/>
      <c r="T10" s="8">
        <f t="shared" si="10"/>
        <v>0</v>
      </c>
      <c r="U10" t="e">
        <f t="shared" si="11"/>
        <v>#DIV/0!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2"/>
        <v>0</v>
      </c>
      <c r="R11" s="2">
        <v>0</v>
      </c>
      <c r="S11" s="8"/>
      <c r="T11" s="8">
        <f t="shared" si="10"/>
        <v>0</v>
      </c>
      <c r="U11" t="e">
        <f t="shared" si="11"/>
        <v>#DIV/0!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2"/>
        <v>0</v>
      </c>
      <c r="R12" s="2">
        <v>0</v>
      </c>
      <c r="S12" s="8"/>
      <c r="T12" s="8">
        <f t="shared" si="10"/>
        <v>0</v>
      </c>
      <c r="U12" t="e">
        <f t="shared" si="11"/>
        <v>#DIV/0!</v>
      </c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>
        <f t="shared" si="10"/>
        <v>0</v>
      </c>
      <c r="U13" t="e">
        <f t="shared" si="11"/>
        <v>#DIV/0!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>
        <f t="shared" si="10"/>
        <v>0</v>
      </c>
      <c r="U14" t="e">
        <f t="shared" si="11"/>
        <v>#DIV/0!</v>
      </c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>
        <f t="shared" si="10"/>
        <v>0</v>
      </c>
      <c r="U15" t="e">
        <f t="shared" si="11"/>
        <v>#DIV/0!</v>
      </c>
    </row>
    <row r="17" spans="7:24" x14ac:dyDescent="0.25">
      <c r="H17" t="s">
        <v>13</v>
      </c>
    </row>
    <row r="18" spans="7:24" x14ac:dyDescent="0.25">
      <c r="O18" t="s">
        <v>23</v>
      </c>
    </row>
    <row r="19" spans="7:24" x14ac:dyDescent="0.25">
      <c r="H19" t="s">
        <v>14</v>
      </c>
      <c r="I19">
        <v>900</v>
      </c>
      <c r="O19" t="s">
        <v>20</v>
      </c>
      <c r="P19">
        <v>597</v>
      </c>
    </row>
    <row r="20" spans="7:24" x14ac:dyDescent="0.25">
      <c r="O20" t="s">
        <v>15</v>
      </c>
      <c r="P20">
        <v>32000</v>
      </c>
    </row>
    <row r="21" spans="7:24" x14ac:dyDescent="0.25">
      <c r="O21" s="6" t="s">
        <v>16</v>
      </c>
      <c r="P21" s="6">
        <f>P20*P19</f>
        <v>19104000</v>
      </c>
    </row>
    <row r="22" spans="7:24" x14ac:dyDescent="0.25">
      <c r="G22" s="6"/>
      <c r="H22" s="6"/>
    </row>
    <row r="24" spans="7:24" x14ac:dyDescent="0.25">
      <c r="H24" t="s">
        <v>24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19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21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2" zoomScale="85" zoomScaleNormal="85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2024-01-27T11:28:30Z</dcterms:modified>
</cp:coreProperties>
</file>