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eena Pravin Thakkar\"/>
    </mc:Choice>
  </mc:AlternateContent>
  <xr:revisionPtr revIDLastSave="0" documentId="13_ncr:1_{132DD518-DCA2-42C4-8E39-F89965B064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5" sheetId="17" r:id="rId5"/>
    <sheet name="Sheet4" sheetId="16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2" i="4" l="1"/>
  <c r="F20" i="4"/>
  <c r="G21" i="4" l="1"/>
  <c r="U3" i="4"/>
  <c r="Q2" i="4"/>
  <c r="I22" i="4" l="1"/>
  <c r="R3" i="4"/>
  <c r="P3" i="4"/>
  <c r="I29" i="4"/>
  <c r="J2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<sst xmlns="http://schemas.openxmlformats.org/spreadsheetml/2006/main" count="32" uniqueCount="29">
  <si>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</si>
  <si>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</si>
  <si>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</si>
  <si>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</si>
  <si>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</si>
  <si>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</si>
  <si>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</si>
  <si>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</si>
  <si>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</si>
  <si>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</si>
  <si>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</si>
  <si>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</si>
  <si>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</si>
  <si>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O. No.E-8, Mary Land, chsl, D K Sandhu marg, chembur</t>
  </si>
  <si>
    <t>bua</t>
  </si>
  <si>
    <t>rate</t>
  </si>
  <si>
    <t>fmv</t>
  </si>
  <si>
    <t>agreemtn - 01.11.2002</t>
  </si>
  <si>
    <t>av q</t>
  </si>
  <si>
    <t>rd</t>
  </si>
  <si>
    <t>sd</t>
  </si>
  <si>
    <t>bv</t>
  </si>
  <si>
    <t>mv</t>
  </si>
  <si>
    <t>oc - 1990</t>
  </si>
  <si>
    <t>28000 to 32000 on ca</t>
  </si>
  <si>
    <t>mca</t>
  </si>
  <si>
    <t>loft</t>
  </si>
  <si>
    <t>25.07.22</t>
  </si>
  <si>
    <t>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</si>
</sst>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497581</xdr:colOff>
      <xdr:row>29</xdr:row>
      <xdr:rowOff>19797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FA22B3-E427-4522-8A62-1AF8DA095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47181" cy="5353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8173F-53D8-49DB-BA94-A483DC74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544958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74EBB-9EB8-407B-A45B-50472C972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65758" cy="7659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134985</xdr:colOff>
      <xdr:row>40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7807EE-FC32-423E-B72F-BBB3821C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717385" cy="6335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49589</xdr:colOff>
      <xdr:row>40</xdr:row>
      <xdr:rowOff>67675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0E8BA-DCAB-46D4-BD83-032BE3C3B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70389" cy="7163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24</xdr:col>
      <xdr:colOff>487374</xdr:colOff>
      <xdr:row>29</xdr:row>
      <xdr:rowOff>153192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F2E9E-CCA9-45C0-9F7F-166FEE25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460174" cy="56776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87779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11D8B-BDBA-4EE4-ABAD-548C888F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18179" cy="6887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25" sqref="W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0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23.42578125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495</v>
      </c>
      <c r="C2" s="4">
        <f>B2*1.2</f>
        <v>594</v>
      </c>
      <c r="D2" s="4">
        <f t="shared" ref="D2:D13" si="2">C2*1.2</f>
        <v>712.8</v>
      </c>
      <c r="E2" s="15">
        <f t="shared" ref="E2:E13" si="3">R2</f>
        <v>25000000</v>
      </c>
      <c r="F2" s="9">
        <f t="shared" ref="F2:F13" si="4">ROUND((E2/B2),0)</f>
        <v>50505</v>
      </c>
      <c r="G2" s="9">
        <f t="shared" ref="G2:G13" si="5">ROUND((E2/C2),0)</f>
        <v>42088</v>
      </c>
      <c r="H2" s="9">
        <f t="shared" ref="H2:H13" si="6">ROUND((E2/D2),0)</f>
        <v>35073</v>
      </c>
      <c r="I2" s="9" t="e">
        <f>#REF!</f>
        <v>#REF!</v>
      </c>
      <c r="J2" s="9">
        <f t="shared" ref="J2:J13" si="7">S2</f>
        <v>0</v>
      </c>
      <c r="O2">
        <v>0</v>
      </c>
      <c r="P2">
        <v>594</v>
      </c>
      <c r="Q2">
        <f t="shared" ref="Q2" si="8">P2/1.2</f>
        <v>495</v>
      </c>
      <c r="R2" s="2">
        <v>25000000</v>
      </c>
      <c r="S2" s="7"/>
      <c r="T2" s="7"/>
    </row>
    <row r="3" spans="1:21" x14ac:dyDescent="0.25">
      <c r="A3" s="4">
        <f t="shared" si="0"/>
        <v>0</v>
      </c>
      <c r="B3" s="4">
        <f t="shared" si="1"/>
        <v>262.10339999999997</v>
      </c>
      <c r="C3" s="4">
        <f t="shared" ref="C3:C15" si="9">B3*1.2</f>
        <v>314.52407999999997</v>
      </c>
      <c r="D3" s="4">
        <f t="shared" si="2"/>
        <v>377.42889599999995</v>
      </c>
      <c r="E3" s="15">
        <f t="shared" si="3"/>
        <v>9040000</v>
      </c>
      <c r="F3" s="9">
        <f t="shared" si="4"/>
        <v>34490</v>
      </c>
      <c r="G3" s="9">
        <f t="shared" si="5"/>
        <v>28742</v>
      </c>
      <c r="H3" s="9">
        <f t="shared" si="6"/>
        <v>23952</v>
      </c>
      <c r="I3" s="9" t="e">
        <f>#REF!</f>
        <v>#REF!</v>
      </c>
      <c r="J3" s="9" t="str">
        <f t="shared" si="7"/>
        <v>25.07.22</v>
      </c>
      <c r="O3">
        <v>0</v>
      </c>
      <c r="P3">
        <f>29.22*10.764</f>
        <v>314.52407999999997</v>
      </c>
      <c r="Q3">
        <f t="shared" ref="Q3:Q12" si="10">P3/1.2</f>
        <v>262.10339999999997</v>
      </c>
      <c r="R3" s="2">
        <f>8500000+510000+30000</f>
        <v>9040000</v>
      </c>
      <c r="S3" s="7" t="s">
        <v>27</v>
      </c>
      <c r="T3" s="7" t="s">
        <v>28</v>
      </c>
      <c r="U3">
        <f>G3*1.2</f>
        <v>34490.400000000001</v>
      </c>
    </row>
    <row r="4" spans="1:21" x14ac:dyDescent="0.25">
      <c r="A4" s="4">
        <f t="shared" si="0"/>
        <v>0</v>
      </c>
      <c r="B4" s="4">
        <f t="shared" si="1"/>
        <v>180</v>
      </c>
      <c r="C4" s="4">
        <f t="shared" si="9"/>
        <v>216</v>
      </c>
      <c r="D4" s="4">
        <f t="shared" si="2"/>
        <v>259.2</v>
      </c>
      <c r="E4" s="15">
        <f t="shared" si="3"/>
        <v>16000000</v>
      </c>
      <c r="F4" s="9">
        <f t="shared" si="4"/>
        <v>88889</v>
      </c>
      <c r="G4" s="9">
        <f t="shared" si="5"/>
        <v>74074</v>
      </c>
      <c r="H4" s="9">
        <f t="shared" si="6"/>
        <v>61728</v>
      </c>
      <c r="I4" s="9" t="e">
        <f>#REF!</f>
        <v>#REF!</v>
      </c>
      <c r="J4" s="9">
        <f t="shared" si="7"/>
        <v>0</v>
      </c>
      <c r="O4">
        <v>0</v>
      </c>
      <c r="P4">
        <f t="shared" ref="P4:P12" si="11">O4/1.2</f>
        <v>0</v>
      </c>
      <c r="Q4">
        <v>180</v>
      </c>
      <c r="R4" s="2">
        <v>16000000</v>
      </c>
      <c r="S4" s="7"/>
      <c r="T4" s="7"/>
    </row>
    <row r="5" spans="1:21" x14ac:dyDescent="0.25">
      <c r="A5" s="4">
        <f t="shared" si="0"/>
        <v>0</v>
      </c>
      <c r="B5" s="4">
        <f t="shared" si="1"/>
        <v>88</v>
      </c>
      <c r="C5" s="4">
        <f t="shared" si="9"/>
        <v>105.6</v>
      </c>
      <c r="D5" s="4">
        <f t="shared" si="2"/>
        <v>126.71999999999998</v>
      </c>
      <c r="E5" s="15">
        <f t="shared" si="3"/>
        <v>4000000</v>
      </c>
      <c r="F5" s="9">
        <f t="shared" si="4"/>
        <v>45455</v>
      </c>
      <c r="G5" s="14">
        <f t="shared" si="5"/>
        <v>37879</v>
      </c>
      <c r="H5" s="9">
        <f t="shared" si="6"/>
        <v>31566</v>
      </c>
      <c r="I5" s="9" t="e">
        <f>#REF!</f>
        <v>#REF!</v>
      </c>
      <c r="J5" s="9">
        <f t="shared" si="7"/>
        <v>0</v>
      </c>
      <c r="O5">
        <v>0</v>
      </c>
      <c r="P5">
        <f t="shared" si="11"/>
        <v>0</v>
      </c>
      <c r="Q5">
        <v>88</v>
      </c>
      <c r="R5" s="2">
        <v>4000000</v>
      </c>
      <c r="S5" s="7"/>
      <c r="T5" s="7"/>
    </row>
    <row r="6" spans="1:21" x14ac:dyDescent="0.25">
      <c r="A6" s="4">
        <f t="shared" si="0"/>
        <v>0</v>
      </c>
      <c r="B6" s="4">
        <f t="shared" si="1"/>
        <v>290</v>
      </c>
      <c r="C6" s="4">
        <f t="shared" si="9"/>
        <v>348</v>
      </c>
      <c r="D6" s="4">
        <f t="shared" si="2"/>
        <v>417.59999999999997</v>
      </c>
      <c r="E6" s="15">
        <f t="shared" si="3"/>
        <v>16500000</v>
      </c>
      <c r="F6" s="9">
        <f t="shared" si="4"/>
        <v>56897</v>
      </c>
      <c r="G6" s="9">
        <f t="shared" si="5"/>
        <v>47414</v>
      </c>
      <c r="H6" s="9">
        <f t="shared" si="6"/>
        <v>39511</v>
      </c>
      <c r="I6" s="9" t="e">
        <f>#REF!</f>
        <v>#REF!</v>
      </c>
      <c r="J6" s="9">
        <f t="shared" si="7"/>
        <v>0</v>
      </c>
      <c r="O6">
        <v>0</v>
      </c>
      <c r="P6">
        <f t="shared" si="11"/>
        <v>0</v>
      </c>
      <c r="Q6">
        <v>290</v>
      </c>
      <c r="R6" s="2">
        <v>16500000</v>
      </c>
      <c r="S6" s="7"/>
      <c r="T6" s="7"/>
    </row>
    <row r="7" spans="1:21" x14ac:dyDescent="0.25">
      <c r="A7" s="4">
        <f t="shared" si="0"/>
        <v>0</v>
      </c>
      <c r="B7" s="4">
        <f t="shared" si="1"/>
        <v>300</v>
      </c>
      <c r="C7" s="4">
        <f t="shared" si="9"/>
        <v>360</v>
      </c>
      <c r="D7" s="4">
        <f t="shared" si="2"/>
        <v>432</v>
      </c>
      <c r="E7" s="15">
        <f t="shared" si="3"/>
        <v>14700000</v>
      </c>
      <c r="F7" s="9">
        <f t="shared" si="4"/>
        <v>49000</v>
      </c>
      <c r="G7" s="14">
        <f t="shared" si="5"/>
        <v>40833</v>
      </c>
      <c r="H7" s="9">
        <f t="shared" si="6"/>
        <v>34028</v>
      </c>
      <c r="I7" s="9" t="e">
        <f>#REF!</f>
        <v>#REF!</v>
      </c>
      <c r="J7" s="9">
        <f t="shared" si="7"/>
        <v>0</v>
      </c>
      <c r="O7">
        <v>0</v>
      </c>
      <c r="P7">
        <f t="shared" si="11"/>
        <v>0</v>
      </c>
      <c r="Q7">
        <v>300</v>
      </c>
      <c r="R7" s="2">
        <v>14700000</v>
      </c>
      <c r="S7" s="7"/>
      <c r="T7" s="7"/>
    </row>
    <row r="8" spans="1:21" x14ac:dyDescent="0.25">
      <c r="A8" s="4">
        <f t="shared" si="0"/>
        <v>0</v>
      </c>
      <c r="B8" s="4">
        <f t="shared" si="1"/>
        <v>400</v>
      </c>
      <c r="C8" s="4">
        <f t="shared" si="9"/>
        <v>480</v>
      </c>
      <c r="D8" s="4">
        <f t="shared" si="2"/>
        <v>576</v>
      </c>
      <c r="E8" s="15">
        <f t="shared" si="3"/>
        <v>15000000</v>
      </c>
      <c r="F8" s="9">
        <f t="shared" si="4"/>
        <v>37500</v>
      </c>
      <c r="G8" s="14">
        <f t="shared" si="5"/>
        <v>31250</v>
      </c>
      <c r="H8" s="9">
        <f t="shared" si="6"/>
        <v>26042</v>
      </c>
      <c r="I8" s="9" t="e">
        <f>#REF!</f>
        <v>#REF!</v>
      </c>
      <c r="J8" s="9">
        <f t="shared" si="7"/>
        <v>0</v>
      </c>
      <c r="O8">
        <v>0</v>
      </c>
      <c r="P8">
        <f t="shared" si="11"/>
        <v>0</v>
      </c>
      <c r="Q8">
        <v>400</v>
      </c>
      <c r="R8" s="2">
        <v>15000000</v>
      </c>
      <c r="S8" s="7"/>
      <c r="T8" s="7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9" t="e">
        <f>#REF!</f>
        <v>#REF!</v>
      </c>
      <c r="J9" s="9">
        <f t="shared" si="7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7"/>
      <c r="T9" s="7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9" t="e">
        <f>#REF!</f>
        <v>#REF!</v>
      </c>
      <c r="J10" s="9">
        <f t="shared" si="7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7"/>
      <c r="T10" s="7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9" t="e">
        <f>#REF!</f>
        <v>#REF!</v>
      </c>
      <c r="J11" s="9">
        <f t="shared" si="7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7"/>
      <c r="T11" s="7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9">
        <f t="shared" si="7"/>
        <v>0</v>
      </c>
      <c r="O12">
        <v>0</v>
      </c>
      <c r="P12">
        <f t="shared" si="11"/>
        <v>0</v>
      </c>
      <c r="Q12">
        <f t="shared" si="10"/>
        <v>0</v>
      </c>
      <c r="R12" s="2">
        <v>0</v>
      </c>
      <c r="S12" s="7"/>
      <c r="T12" s="7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9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5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9" t="e">
        <f t="shared" ref="H14:H15" si="18">ROUND((E14/D14),0)</f>
        <v>#DIV/0!</v>
      </c>
      <c r="I14" s="9" t="e">
        <f>#REF!</f>
        <v>#REF!</v>
      </c>
      <c r="J14" s="9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15">
        <f t="shared" si="15"/>
        <v>0</v>
      </c>
      <c r="F15" s="9" t="e">
        <f t="shared" si="16"/>
        <v>#DIV/0!</v>
      </c>
      <c r="G15" s="9" t="e">
        <f t="shared" si="17"/>
        <v>#DIV/0!</v>
      </c>
      <c r="H15" s="9" t="e">
        <f t="shared" si="18"/>
        <v>#DIV/0!</v>
      </c>
      <c r="I15" s="9" t="e">
        <f>#REF!</f>
        <v>#REF!</v>
      </c>
      <c r="J15" s="9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</row>
    <row r="16" spans="1:21" x14ac:dyDescent="0.25">
      <c r="E16" s="7"/>
      <c r="F16" s="7"/>
      <c r="G16" s="7"/>
      <c r="H16" s="7"/>
      <c r="I16" s="7"/>
      <c r="J16" s="7"/>
    </row>
    <row r="17" spans="5:24" x14ac:dyDescent="0.25">
      <c r="E17" s="7"/>
      <c r="F17" s="7"/>
      <c r="G17" s="7"/>
      <c r="H17" s="7"/>
      <c r="I17" s="7"/>
      <c r="J17" s="7"/>
    </row>
    <row r="18" spans="5:24" x14ac:dyDescent="0.25">
      <c r="E18" s="7"/>
      <c r="F18" s="7"/>
      <c r="G18" s="7"/>
      <c r="H18" s="7" t="s">
        <v>13</v>
      </c>
      <c r="I18" s="7"/>
      <c r="J18" s="7"/>
    </row>
    <row r="19" spans="5:24" x14ac:dyDescent="0.25">
      <c r="E19" s="7"/>
      <c r="F19" s="7"/>
      <c r="G19" s="7"/>
      <c r="H19" s="7"/>
      <c r="I19" s="7"/>
      <c r="J19" s="7"/>
    </row>
    <row r="20" spans="5:24" x14ac:dyDescent="0.25">
      <c r="F20" s="6">
        <f>I20/1.2</f>
        <v>321.66666666666669</v>
      </c>
      <c r="H20" t="s">
        <v>14</v>
      </c>
      <c r="I20">
        <v>386</v>
      </c>
      <c r="J20">
        <f>35.87*10.764</f>
        <v>386.10467999999997</v>
      </c>
    </row>
    <row r="21" spans="5:24" x14ac:dyDescent="0.25">
      <c r="F21" s="6">
        <v>42000</v>
      </c>
      <c r="G21">
        <f>I21*1.2</f>
        <v>42000</v>
      </c>
      <c r="H21" t="s">
        <v>15</v>
      </c>
      <c r="I21">
        <v>35000</v>
      </c>
    </row>
    <row r="22" spans="5:24" x14ac:dyDescent="0.25">
      <c r="F22" s="6">
        <f>F21*F20</f>
        <v>13510000</v>
      </c>
      <c r="G22" s="5"/>
      <c r="H22" s="5" t="s">
        <v>16</v>
      </c>
      <c r="I22">
        <f>I21*I20</f>
        <v>13510000</v>
      </c>
      <c r="P22" t="s">
        <v>25</v>
      </c>
      <c r="Q22">
        <v>443</v>
      </c>
    </row>
    <row r="23" spans="5:24" x14ac:dyDescent="0.25">
      <c r="P23" t="s">
        <v>26</v>
      </c>
      <c r="Q23">
        <v>115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H25" t="s">
        <v>17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H26" t="s">
        <v>18</v>
      </c>
      <c r="I26">
        <v>10000000</v>
      </c>
      <c r="N26" t="s">
        <v>23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H27" t="s">
        <v>20</v>
      </c>
      <c r="I27">
        <v>113050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H28" t="s">
        <v>19</v>
      </c>
      <c r="I28">
        <v>11300</v>
      </c>
      <c r="N28" t="s">
        <v>24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H29" t="s">
        <v>21</v>
      </c>
      <c r="I29">
        <f>SUM(I26:I28)</f>
        <v>10124350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H31" t="s">
        <v>22</v>
      </c>
      <c r="I31">
        <v>1129905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2024-01-29T05:32:11Z</dcterms:modified>
</cp:coreProperties>
</file>