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Mulund (East)\Dilip Vitthal Bhinde\"/>
    </mc:Choice>
  </mc:AlternateContent>
  <xr:revisionPtr revIDLastSave="0" documentId="13_ncr:1_{57E2FC4F-0DE3-4FB4-9B9F-90CBD6A48350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3" i="4" l="1"/>
  <c r="C4" i="25"/>
  <c r="G29" i="4" l="1"/>
  <c r="C5" i="25" l="1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Q8" i="4"/>
  <c r="Q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Q12" i="4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12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<sst xmlns="http://schemas.openxmlformats.org/spreadsheetml/2006/main" count="132" uniqueCount="90">
  <si>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</si>
  <si>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</si>
  <si>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</si>
  <si>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</si>
  <si>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</si>
  <si>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</si>
  <si>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</si>
  <si>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</si>
  <si>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</si>
  <si>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</si>
  <si>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</si>
  <si>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</si>
  <si>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</si>
  <si>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</si>
  <si>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</si>
  <si>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</si>
  <si>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</si>
  <si>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</si>
  <si>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</si>
  <si>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</si>
  <si>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</si>
  <si>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</si>
  <si>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</si>
  <si>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</si>
  <si>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</si>
  <si>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</si>
  <si>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</si>
  <si>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</si>
  <si>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</si>
  <si>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</si>
  <si>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</si>
  <si>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</si>
  <si>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</si>
  <si>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</si>
  <si>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</si>
  <si>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</si>
  <si>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</si>
  <si>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</si>
  <si>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</si>
  <si>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</si>
  <si>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</si>
  <si>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</si>
  <si>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</si>
  <si>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</si>
  <si>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</si>
  <si>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</si>
  <si>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</si>
  <si>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</si>
  <si>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</si>
  <si>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</si>
  <si>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</si>
  <si>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</si>
  <si>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</si>
  <si>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</si>
  <si>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</si>
  <si>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</si>
  <si>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</si>
  <si>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</si>
  <si>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</si>
  <si>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</si>
  <si>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</si>
  <si>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</si>
  <si>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</si>
  <si>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</si>
  <si>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</si>
  <si>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</si>
  <si>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</si>
  <si>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</si>
  <si>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</si>
  <si>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</si>
  <si>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</si>
  <si>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</si>
  <si>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</si>
  <si>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</si>
  <si>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</si>
  <si>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</si>
  <si>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</si>
  <si>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</si>
  <si>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</si>
  <si>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</si>
  <si>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</si>
  <si>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</si>
  <si>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</si>
  <si>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</si>
  <si>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</si>
  <si>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3.4 to 3.8 Crs</t>
  </si>
  <si>
    <t>Rent  - 76K</t>
  </si>
  <si>
    <t>IGR-25.01.24</t>
  </si>
  <si>
    <t>IGR-15.01.24</t>
  </si>
  <si>
    <t>IGR-11.01.24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</si>
</sst>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371475</xdr:colOff>
      <xdr:row>0</xdr:row>
      <xdr:rowOff>0</xdr:rowOff>
    </xdr:from>
    <xdr:to>
      <xdr:col>26</xdr:col>
      <xdr:colOff>106115</xdr:colOff>
      <xdr:row>34</xdr:row>
      <xdr:rowOff>86726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B66674-D683-481E-911C-7EED52B4E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7475" y="0"/>
          <a:ext cx="9602540" cy="71733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B8941B-427B-4659-B75C-6423B5C04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887853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449950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651299-E1D0-4494-8D1F-9E997A08F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9550" cy="887853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411844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CC75D1-6BF7-4B3D-AAD8-193CA0EA4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61444" cy="8888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F9C9B1-CF0F-4560-8D68-82212772C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62A133-7E65-4D2A-B488-8EA654247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411BCF-49AA-45E1-A531-988264F7B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173431</xdr:colOff>
      <xdr:row>49</xdr:row>
      <xdr:rowOff>1230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78C83F-2E32-4F57-857E-89B8EF55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194231" cy="8811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154804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9A92A7-2AB8-4584-AAE5-26600E852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23604" cy="8716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554739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D5DE86-17B0-4C9B-AEA4-8C6E64125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04339" cy="8907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345160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A22C74-D489-45FD-89EE-0D8B810C6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94760" cy="89261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383265</xdr:colOff>
      <xdr:row>46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E59212-FC7B-4C60-9D33-2E63B28C1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32865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18" sqref="K1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v>176500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C3*0%</f>
        <v>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176500</v>
      </c>
      <c r="D5" s="63" t="s">
        <v>62</v>
      </c>
      <c r="E5" s="64">
        <f>C5/10.764</f>
        <v>16397.250092902268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64240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112260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57252.6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121492.6</v>
      </c>
      <c r="D9" s="63" t="s">
        <v>62</v>
      </c>
      <c r="E9" s="64">
        <f>C9/10.764</f>
        <v>11286.937941285769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1975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49</v>
      </c>
      <c r="D13" s="70">
        <f>D12-C13</f>
        <v>51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EB7CE-35F5-423C-99F6-F1A74B8AF06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P4" sqref="P4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H22" sqref="H2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32000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2000</v>
      </c>
      <c r="D4" s="24"/>
      <c r="F4" s="19"/>
    </row>
    <row r="5" spans="1:6" x14ac:dyDescent="0.25">
      <c r="A5" s="16" t="s">
        <v>15</v>
      </c>
      <c r="B5" s="20"/>
      <c r="C5" s="21">
        <f>C3-C4</f>
        <v>30000</v>
      </c>
      <c r="D5" s="24"/>
      <c r="F5" s="19"/>
    </row>
    <row r="6" spans="1:6" x14ac:dyDescent="0.25">
      <c r="A6" s="16" t="s">
        <v>16</v>
      </c>
      <c r="B6" s="20"/>
      <c r="C6" s="21">
        <f>C4</f>
        <v>2000</v>
      </c>
      <c r="D6" s="24"/>
      <c r="F6" s="19"/>
    </row>
    <row r="7" spans="1:6" x14ac:dyDescent="0.25">
      <c r="A7" s="16" t="s">
        <v>17</v>
      </c>
      <c r="B7" s="25"/>
      <c r="C7" s="26">
        <f>D7-D8</f>
        <v>49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11</v>
      </c>
      <c r="D8" s="26">
        <v>1975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73.5</v>
      </c>
      <c r="D10" s="26"/>
      <c r="F10" s="19"/>
    </row>
    <row r="11" spans="1:6" x14ac:dyDescent="0.25">
      <c r="A11" s="16"/>
      <c r="B11" s="27"/>
      <c r="C11" s="28">
        <f>C10%</f>
        <v>0.73499999999999999</v>
      </c>
      <c r="D11" s="28"/>
      <c r="F11" s="19"/>
    </row>
    <row r="12" spans="1:6" x14ac:dyDescent="0.25">
      <c r="A12" s="16" t="s">
        <v>21</v>
      </c>
      <c r="B12" s="20"/>
      <c r="C12" s="21">
        <f>C6*C11</f>
        <v>1470</v>
      </c>
      <c r="D12" s="24"/>
      <c r="F12" s="19"/>
    </row>
    <row r="13" spans="1:6" x14ac:dyDescent="0.25">
      <c r="A13" s="16" t="s">
        <v>22</v>
      </c>
      <c r="B13" s="20"/>
      <c r="C13" s="21">
        <f>C6-C12</f>
        <v>530</v>
      </c>
      <c r="D13" s="24"/>
      <c r="F13" s="19"/>
    </row>
    <row r="14" spans="1:6" x14ac:dyDescent="0.25">
      <c r="A14" s="16" t="s">
        <v>15</v>
      </c>
      <c r="B14" s="20"/>
      <c r="C14" s="21">
        <f>C5</f>
        <v>30000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30530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360</v>
      </c>
      <c r="D18" s="26"/>
      <c r="F18" s="19"/>
    </row>
    <row r="19" spans="1:6" x14ac:dyDescent="0.25">
      <c r="A19" s="16" t="s">
        <v>74</v>
      </c>
      <c r="B19" s="6"/>
      <c r="C19" s="32">
        <f>C18*C16</f>
        <v>10990800</v>
      </c>
      <c r="D19" s="33"/>
      <c r="E19" s="70"/>
      <c r="F19" s="34"/>
    </row>
    <row r="20" spans="1:6" x14ac:dyDescent="0.25">
      <c r="A20" s="16" t="s">
        <v>24</v>
      </c>
      <c r="C20" s="35">
        <f>C19*90%</f>
        <v>9891720</v>
      </c>
      <c r="D20" s="32"/>
      <c r="F20" s="19"/>
    </row>
    <row r="21" spans="1:6" x14ac:dyDescent="0.25">
      <c r="A21" s="16" t="s">
        <v>25</v>
      </c>
      <c r="C21" s="35">
        <f>C19*80%</f>
        <v>8792640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720000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22897.5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V8" sqref="V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4.285156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1910</v>
      </c>
      <c r="C2" s="4">
        <f t="shared" ref="C2:C16" si="1">B2*1.2</f>
        <v>2292</v>
      </c>
      <c r="D2" s="4">
        <f t="shared" ref="D2:D16" si="2">C2*1.2</f>
        <v>2750.4</v>
      </c>
      <c r="E2" s="5">
        <f t="shared" ref="E2:E16" si="3">R2</f>
        <v>36500000</v>
      </c>
      <c r="F2" s="80">
        <f t="shared" ref="F2:F15" si="4">ROUND((E2/B2),0)</f>
        <v>19110</v>
      </c>
      <c r="G2" s="80">
        <f t="shared" ref="G2:G15" si="5">ROUND((E2/C2),0)</f>
        <v>15925</v>
      </c>
      <c r="H2" s="80">
        <f t="shared" ref="H2:H15" si="6">ROUND((E2/D2),0)</f>
        <v>13271</v>
      </c>
      <c r="I2" s="80">
        <f t="shared" ref="I2:I15" si="7">T2</f>
        <v>0</v>
      </c>
      <c r="J2" s="80">
        <f t="shared" ref="J2:J15" si="8">U2</f>
        <v>0</v>
      </c>
      <c r="K2" s="81"/>
      <c r="L2" s="81"/>
      <c r="M2" s="81"/>
      <c r="N2" s="81"/>
      <c r="O2" s="81">
        <v>0</v>
      </c>
      <c r="P2" s="81">
        <f t="shared" ref="P2:P7" si="9">O2/1.2</f>
        <v>0</v>
      </c>
      <c r="Q2" s="81">
        <v>1910</v>
      </c>
      <c r="R2" s="82">
        <v>36500000</v>
      </c>
      <c r="S2" s="82" t="s">
        <v>87</v>
      </c>
    </row>
    <row r="3" spans="1:19" x14ac:dyDescent="0.25">
      <c r="A3" s="4">
        <v>2</v>
      </c>
      <c r="B3" s="4">
        <f t="shared" si="0"/>
        <v>67</v>
      </c>
      <c r="C3" s="4">
        <f t="shared" si="1"/>
        <v>80.399999999999991</v>
      </c>
      <c r="D3" s="4">
        <f t="shared" si="2"/>
        <v>96.47999999999999</v>
      </c>
      <c r="E3" s="5">
        <f t="shared" si="3"/>
        <v>2200000</v>
      </c>
      <c r="F3" s="80">
        <f t="shared" si="4"/>
        <v>32836</v>
      </c>
      <c r="G3" s="77">
        <f t="shared" si="5"/>
        <v>27363</v>
      </c>
      <c r="H3" s="77">
        <f t="shared" si="6"/>
        <v>22803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67</v>
      </c>
      <c r="R3" s="78">
        <v>2200000</v>
      </c>
      <c r="S3" s="78" t="s">
        <v>88</v>
      </c>
    </row>
    <row r="4" spans="1:19" x14ac:dyDescent="0.25">
      <c r="A4" s="4">
        <v>3</v>
      </c>
      <c r="B4" s="4">
        <f t="shared" si="0"/>
        <v>216</v>
      </c>
      <c r="C4" s="4">
        <f t="shared" si="1"/>
        <v>259.2</v>
      </c>
      <c r="D4" s="4">
        <f t="shared" si="2"/>
        <v>311.03999999999996</v>
      </c>
      <c r="E4" s="5">
        <f t="shared" si="3"/>
        <v>7665000</v>
      </c>
      <c r="F4" s="80">
        <f t="shared" si="4"/>
        <v>35486</v>
      </c>
      <c r="G4" s="77">
        <f t="shared" si="5"/>
        <v>29572</v>
      </c>
      <c r="H4" s="77">
        <f t="shared" si="6"/>
        <v>24643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216</v>
      </c>
      <c r="R4" s="78">
        <v>7665000</v>
      </c>
      <c r="S4" s="78" t="s">
        <v>89</v>
      </c>
    </row>
    <row r="5" spans="1:19" x14ac:dyDescent="0.25">
      <c r="A5" s="4">
        <v>4</v>
      </c>
      <c r="B5" s="4">
        <f t="shared" si="0"/>
        <v>333</v>
      </c>
      <c r="C5" s="4">
        <f t="shared" si="1"/>
        <v>399.59999999999997</v>
      </c>
      <c r="D5" s="4">
        <f t="shared" si="2"/>
        <v>479.51999999999992</v>
      </c>
      <c r="E5" s="5">
        <f t="shared" si="3"/>
        <v>17300000</v>
      </c>
      <c r="F5" s="80">
        <f t="shared" si="4"/>
        <v>51952</v>
      </c>
      <c r="G5" s="80">
        <f t="shared" si="5"/>
        <v>43293</v>
      </c>
      <c r="H5" s="80">
        <f t="shared" si="6"/>
        <v>36078</v>
      </c>
      <c r="I5" s="80">
        <f t="shared" si="7"/>
        <v>0</v>
      </c>
      <c r="J5" s="80">
        <f t="shared" si="8"/>
        <v>0</v>
      </c>
      <c r="K5" s="81"/>
      <c r="L5" s="81"/>
      <c r="M5" s="81"/>
      <c r="N5" s="81"/>
      <c r="O5" s="81">
        <v>0</v>
      </c>
      <c r="P5" s="81">
        <f t="shared" si="9"/>
        <v>0</v>
      </c>
      <c r="Q5" s="81">
        <v>333</v>
      </c>
      <c r="R5" s="82">
        <v>17300000</v>
      </c>
      <c r="S5" s="82"/>
    </row>
    <row r="6" spans="1:19" x14ac:dyDescent="0.25">
      <c r="A6" s="4">
        <v>5</v>
      </c>
      <c r="B6" s="4">
        <f t="shared" si="0"/>
        <v>385</v>
      </c>
      <c r="C6" s="4">
        <f t="shared" si="1"/>
        <v>462</v>
      </c>
      <c r="D6" s="4">
        <f t="shared" si="2"/>
        <v>554.4</v>
      </c>
      <c r="E6" s="5">
        <f t="shared" si="3"/>
        <v>22500000</v>
      </c>
      <c r="F6" s="80">
        <f t="shared" si="4"/>
        <v>58442</v>
      </c>
      <c r="G6" s="80">
        <f t="shared" si="5"/>
        <v>48701</v>
      </c>
      <c r="H6" s="80">
        <f t="shared" si="6"/>
        <v>40584</v>
      </c>
      <c r="I6" s="80">
        <f t="shared" si="7"/>
        <v>0</v>
      </c>
      <c r="J6" s="80">
        <f t="shared" si="8"/>
        <v>0</v>
      </c>
      <c r="K6" s="81"/>
      <c r="L6" s="81"/>
      <c r="M6" s="81"/>
      <c r="N6" s="81"/>
      <c r="O6" s="81">
        <v>0</v>
      </c>
      <c r="P6" s="81">
        <f t="shared" si="9"/>
        <v>0</v>
      </c>
      <c r="Q6" s="81">
        <v>385</v>
      </c>
      <c r="R6" s="82">
        <v>22500000</v>
      </c>
      <c r="S6" s="82"/>
    </row>
    <row r="7" spans="1:19" x14ac:dyDescent="0.25">
      <c r="A7" s="4">
        <v>6</v>
      </c>
      <c r="B7" s="4">
        <f t="shared" si="0"/>
        <v>250</v>
      </c>
      <c r="C7" s="4">
        <f t="shared" si="1"/>
        <v>300</v>
      </c>
      <c r="D7" s="4">
        <f t="shared" si="2"/>
        <v>360</v>
      </c>
      <c r="E7" s="5">
        <f t="shared" si="3"/>
        <v>25000000</v>
      </c>
      <c r="F7" s="80">
        <f t="shared" si="4"/>
        <v>100000</v>
      </c>
      <c r="G7" s="80">
        <f t="shared" si="5"/>
        <v>83333</v>
      </c>
      <c r="H7" s="80">
        <f t="shared" si="6"/>
        <v>69444</v>
      </c>
      <c r="I7" s="80">
        <f t="shared" si="7"/>
        <v>0</v>
      </c>
      <c r="J7" s="80">
        <f t="shared" si="8"/>
        <v>0</v>
      </c>
      <c r="K7" s="81"/>
      <c r="L7" s="81"/>
      <c r="M7" s="81"/>
      <c r="N7" s="81"/>
      <c r="O7" s="81">
        <v>0</v>
      </c>
      <c r="P7" s="81">
        <f t="shared" si="9"/>
        <v>0</v>
      </c>
      <c r="Q7" s="81">
        <v>250</v>
      </c>
      <c r="R7" s="82">
        <v>25000000</v>
      </c>
      <c r="S7" s="82"/>
    </row>
    <row r="8" spans="1:19" x14ac:dyDescent="0.25">
      <c r="A8" s="4">
        <v>7</v>
      </c>
      <c r="B8" s="4">
        <f t="shared" si="0"/>
        <v>91.666666666666671</v>
      </c>
      <c r="C8" s="4">
        <f t="shared" si="1"/>
        <v>110</v>
      </c>
      <c r="D8" s="4">
        <f t="shared" si="2"/>
        <v>132</v>
      </c>
      <c r="E8" s="5">
        <f t="shared" si="3"/>
        <v>4000000</v>
      </c>
      <c r="F8" s="80">
        <f t="shared" si="4"/>
        <v>43636</v>
      </c>
      <c r="G8" s="77">
        <f t="shared" si="5"/>
        <v>36364</v>
      </c>
      <c r="H8" s="77">
        <f t="shared" si="6"/>
        <v>30303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v>110</v>
      </c>
      <c r="Q8" s="7">
        <f t="shared" ref="Q8:Q10" si="10">P8/1.2</f>
        <v>91.666666666666671</v>
      </c>
      <c r="R8" s="78">
        <v>4000000</v>
      </c>
      <c r="S8" s="82"/>
    </row>
    <row r="9" spans="1:19" x14ac:dyDescent="0.25">
      <c r="A9" s="4">
        <v>8</v>
      </c>
      <c r="B9" s="4">
        <f t="shared" si="0"/>
        <v>833.33333333333337</v>
      </c>
      <c r="C9" s="4">
        <f t="shared" si="1"/>
        <v>1000</v>
      </c>
      <c r="D9" s="4">
        <f t="shared" si="2"/>
        <v>1200</v>
      </c>
      <c r="E9" s="5">
        <f t="shared" si="3"/>
        <v>47500000</v>
      </c>
      <c r="F9" s="80">
        <f t="shared" si="4"/>
        <v>57000</v>
      </c>
      <c r="G9" s="80">
        <f t="shared" si="5"/>
        <v>47500</v>
      </c>
      <c r="H9" s="80">
        <f t="shared" si="6"/>
        <v>39583</v>
      </c>
      <c r="I9" s="80">
        <f t="shared" si="7"/>
        <v>0</v>
      </c>
      <c r="J9" s="80">
        <f t="shared" si="8"/>
        <v>0</v>
      </c>
      <c r="K9" s="81"/>
      <c r="L9" s="81"/>
      <c r="M9" s="81"/>
      <c r="N9" s="81"/>
      <c r="O9" s="81">
        <v>0</v>
      </c>
      <c r="P9" s="81">
        <v>1000</v>
      </c>
      <c r="Q9" s="81">
        <f t="shared" si="10"/>
        <v>833.33333333333337</v>
      </c>
      <c r="R9" s="82">
        <v>47500000</v>
      </c>
      <c r="S9" s="82"/>
    </row>
    <row r="10" spans="1:19" x14ac:dyDescent="0.25">
      <c r="A10" s="4">
        <v>9</v>
      </c>
      <c r="B10" s="4">
        <f t="shared" si="0"/>
        <v>108.33333333333334</v>
      </c>
      <c r="C10" s="4">
        <f t="shared" si="1"/>
        <v>130</v>
      </c>
      <c r="D10" s="4">
        <f t="shared" si="2"/>
        <v>156</v>
      </c>
      <c r="E10" s="5">
        <f t="shared" si="3"/>
        <v>16000000</v>
      </c>
      <c r="F10" s="80">
        <f t="shared" si="4"/>
        <v>147692</v>
      </c>
      <c r="G10" s="80">
        <f t="shared" si="5"/>
        <v>123077</v>
      </c>
      <c r="H10" s="80">
        <f t="shared" si="6"/>
        <v>102564</v>
      </c>
      <c r="I10" s="80">
        <f t="shared" si="7"/>
        <v>0</v>
      </c>
      <c r="J10" s="80">
        <f t="shared" si="8"/>
        <v>0</v>
      </c>
      <c r="K10" s="81"/>
      <c r="L10" s="81"/>
      <c r="M10" s="81"/>
      <c r="N10" s="81"/>
      <c r="O10" s="81">
        <v>0</v>
      </c>
      <c r="P10" s="81">
        <v>130</v>
      </c>
      <c r="Q10" s="81">
        <f t="shared" si="10"/>
        <v>108.33333333333334</v>
      </c>
      <c r="R10" s="82">
        <v>16000000</v>
      </c>
      <c r="S10" s="82"/>
    </row>
    <row r="11" spans="1:19" x14ac:dyDescent="0.25">
      <c r="A11" s="4">
        <v>10</v>
      </c>
      <c r="B11" s="4">
        <f t="shared" si="0"/>
        <v>223.33333333333334</v>
      </c>
      <c r="C11" s="4">
        <f t="shared" si="1"/>
        <v>268</v>
      </c>
      <c r="D11" s="4">
        <f t="shared" si="2"/>
        <v>321.59999999999997</v>
      </c>
      <c r="E11" s="5">
        <f t="shared" si="3"/>
        <v>31000000</v>
      </c>
      <c r="F11" s="80">
        <f t="shared" si="4"/>
        <v>138806</v>
      </c>
      <c r="G11" s="80">
        <f t="shared" si="5"/>
        <v>115672</v>
      </c>
      <c r="H11" s="80">
        <f t="shared" si="6"/>
        <v>96393</v>
      </c>
      <c r="I11" s="80">
        <f t="shared" si="7"/>
        <v>0</v>
      </c>
      <c r="J11" s="80">
        <f t="shared" si="8"/>
        <v>0</v>
      </c>
      <c r="K11" s="81"/>
      <c r="L11" s="81"/>
      <c r="M11" s="81"/>
      <c r="N11" s="81"/>
      <c r="O11" s="81">
        <v>0</v>
      </c>
      <c r="P11" s="81">
        <v>268</v>
      </c>
      <c r="Q11" s="81">
        <f t="shared" ref="Q11:Q15" si="11">P11/1.2</f>
        <v>223.33333333333334</v>
      </c>
      <c r="R11" s="82">
        <v>31000000</v>
      </c>
      <c r="S11" s="82"/>
    </row>
    <row r="12" spans="1:19" x14ac:dyDescent="0.25">
      <c r="A12" s="4">
        <v>11</v>
      </c>
      <c r="B12" s="4">
        <f t="shared" si="0"/>
        <v>291.66666666666669</v>
      </c>
      <c r="C12" s="4">
        <f t="shared" si="1"/>
        <v>350</v>
      </c>
      <c r="D12" s="4">
        <f t="shared" si="2"/>
        <v>420</v>
      </c>
      <c r="E12" s="5">
        <f t="shared" si="3"/>
        <v>12000000</v>
      </c>
      <c r="F12" s="4">
        <f t="shared" si="4"/>
        <v>41143</v>
      </c>
      <c r="G12" s="77">
        <f t="shared" si="5"/>
        <v>34286</v>
      </c>
      <c r="H12" s="77">
        <f t="shared" si="6"/>
        <v>28571</v>
      </c>
      <c r="I12" s="77">
        <f t="shared" si="7"/>
        <v>0</v>
      </c>
      <c r="J12" s="77">
        <f t="shared" si="8"/>
        <v>0</v>
      </c>
      <c r="K12" s="7"/>
      <c r="L12" s="7"/>
      <c r="M12" s="7"/>
      <c r="N12" s="7"/>
      <c r="O12" s="7">
        <v>0</v>
      </c>
      <c r="P12" s="7">
        <v>350</v>
      </c>
      <c r="Q12" s="7">
        <f t="shared" si="11"/>
        <v>291.66666666666669</v>
      </c>
      <c r="R12" s="78">
        <v>12000000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ref="P12:P15" si="12">O13/1.2</f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4" t="s">
        <v>86</v>
      </c>
      <c r="H23" s="10">
        <f>76000*12*12.5</f>
        <v>11400000</v>
      </c>
    </row>
    <row r="24" spans="1:19" s="10" customFormat="1" x14ac:dyDescent="0.25">
      <c r="F24" s="73" t="s">
        <v>85</v>
      </c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333</v>
      </c>
    </row>
    <row r="28" spans="1:19" s="10" customFormat="1" x14ac:dyDescent="0.25">
      <c r="C28" s="72" t="s">
        <v>75</v>
      </c>
      <c r="D28" s="72"/>
      <c r="F28" s="57" t="s">
        <v>84</v>
      </c>
      <c r="G28" s="57">
        <v>300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f>G28*1.2</f>
        <v>360</v>
      </c>
      <c r="H29" s="10">
        <f>G29/G28</f>
        <v>1.2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2024-01-27T09:12:56Z</dcterms:modified>
</cp:coreProperties>
</file>