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BO Sanpada\Madhuri Vinod Havale\"/>
    </mc:Choice>
  </mc:AlternateContent>
  <xr:revisionPtr revIDLastSave="0" documentId="13_ncr:1_{D8601FA3-EA3E-4733-ACD4-402B162181F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" i="4" l="1"/>
  <c r="Q6" i="4"/>
  <c r="Q5" i="4"/>
  <c r="G31" i="4"/>
  <c r="G27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<sst xmlns="http://schemas.openxmlformats.org/spreadsheetml/2006/main" count="133" uniqueCount="91">
  <si>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</si>
  <si>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</si>
  <si>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</si>
  <si>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</si>
  <si>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</si>
  <si>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</si>
  <si>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</si>
  <si>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</si>
  <si>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</si>
  <si>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</si>
  <si>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</si>
  <si>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</si>
  <si>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</si>
  <si>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</si>
  <si>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</si>
  <si>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</si>
  <si>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</si>
  <si>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</si>
  <si>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</si>
  <si>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</si>
  <si>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</si>
  <si>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</si>
  <si>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</si>
  <si>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</si>
  <si>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</si>
  <si>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</si>
  <si>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</si>
  <si>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</si>
  <si>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</si>
  <si>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</si>
  <si>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</si>
  <si>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</si>
  <si>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</si>
  <si>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</si>
  <si>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</si>
  <si>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</si>
  <si>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</si>
  <si>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</si>
  <si>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</si>
  <si>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</si>
  <si>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</si>
  <si>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</si>
  <si>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</si>
  <si>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</si>
  <si>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</si>
  <si>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</si>
  <si>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</si>
  <si>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</si>
  <si>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</si>
  <si>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</si>
  <si>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</si>
  <si>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</si>
  <si>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</si>
  <si>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</si>
  <si>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</si>
  <si>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</si>
  <si>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</si>
  <si>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</si>
  <si>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</si>
  <si>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</si>
  <si>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</si>
  <si>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</si>
  <si>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</si>
  <si>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</si>
  <si>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</si>
  <si>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</si>
  <si>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</si>
  <si>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</si>
  <si>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</si>
  <si>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</si>
  <si>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</si>
  <si>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</si>
  <si>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</si>
  <si>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</si>
  <si>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</si>
  <si>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</si>
  <si>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</si>
  <si>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</si>
  <si>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</si>
  <si>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</si>
  <si>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</si>
  <si>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</si>
  <si>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</si>
  <si>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21.01.2024</t>
  </si>
  <si>
    <t>ACA</t>
  </si>
  <si>
    <t>MCA</t>
  </si>
  <si>
    <t>BALC</t>
  </si>
  <si>
    <t>TMCA</t>
  </si>
  <si>
    <t>IGR-24.01.24</t>
  </si>
  <si>
    <t>IGR-11.01.24</t>
  </si>
  <si>
    <t>IGR-03.01.24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</si>
</sst>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46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219D5A-6FBB-49EF-90BB-69C1E42C1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411334</xdr:colOff>
      <xdr:row>45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C9FD9C-2AAB-40A9-BA01-580F8CBE7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3334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7DF843-72AD-4181-B212-F593D1DA8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6AEFB4-BB06-44DB-BB65-39308AE4B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29</xdr:col>
      <xdr:colOff>607314</xdr:colOff>
      <xdr:row>54</xdr:row>
      <xdr:rowOff>46339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68C6CF-EDED-45CB-9AAD-4B9B422B0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9374C2-EFDC-4252-8F1F-A36287538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70C1D4-048A-476F-85CF-EE11D557F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46</xdr:row>
      <xdr:rowOff>115539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7E2EB1-81E2-41F7-8D04-88D1BEFDE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288984.69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318384.69</v>
      </c>
      <c r="D9" s="62" t="s">
        <v>62</v>
      </c>
      <c r="E9" s="63">
        <f>C9/10.764</f>
        <v>29578.659420289856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10</v>
      </c>
      <c r="D13" s="69">
        <f>D12-C13</f>
        <v>90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36" sqref="D3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15000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12500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50</v>
      </c>
      <c r="D8" s="26">
        <v>2014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15</v>
      </c>
      <c r="D10" s="26"/>
      <c r="F10" s="19"/>
    </row>
    <row r="11" spans="1:6" x14ac:dyDescent="0.25">
      <c r="A11" s="16"/>
      <c r="B11" s="27"/>
      <c r="C11" s="28">
        <f>C10%</f>
        <v>0.15</v>
      </c>
      <c r="D11" s="28"/>
      <c r="F11" s="19"/>
    </row>
    <row r="12" spans="1:6" x14ac:dyDescent="0.25">
      <c r="A12" s="16" t="s">
        <v>21</v>
      </c>
      <c r="B12" s="20"/>
      <c r="C12" s="21">
        <f>C6*C11</f>
        <v>375</v>
      </c>
      <c r="D12" s="24"/>
      <c r="F12" s="19"/>
    </row>
    <row r="13" spans="1:6" x14ac:dyDescent="0.25">
      <c r="A13" s="16" t="s">
        <v>22</v>
      </c>
      <c r="B13" s="20"/>
      <c r="C13" s="21">
        <f>C6-C12</f>
        <v>2125</v>
      </c>
      <c r="D13" s="24"/>
      <c r="F13" s="19"/>
    </row>
    <row r="14" spans="1:6" x14ac:dyDescent="0.25">
      <c r="A14" s="16" t="s">
        <v>15</v>
      </c>
      <c r="B14" s="20"/>
      <c r="C14" s="21">
        <f>C5</f>
        <v>12500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14625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4" t="str">
        <f>E3</f>
        <v>ACA</v>
      </c>
      <c r="B18" s="7"/>
      <c r="C18" s="31">
        <v>580</v>
      </c>
      <c r="D18" s="26"/>
      <c r="F18" s="19"/>
    </row>
    <row r="19" spans="1:6" x14ac:dyDescent="0.25">
      <c r="A19" s="16" t="s">
        <v>73</v>
      </c>
      <c r="B19" s="6"/>
      <c r="C19" s="32">
        <f>C18*C16</f>
        <v>8482500</v>
      </c>
      <c r="D19" s="75"/>
      <c r="E19" s="69"/>
      <c r="F19" s="33"/>
    </row>
    <row r="20" spans="1:6" x14ac:dyDescent="0.25">
      <c r="A20" s="16" t="s">
        <v>24</v>
      </c>
      <c r="C20" s="34">
        <f>C19*90%</f>
        <v>7634250</v>
      </c>
      <c r="D20" s="32"/>
      <c r="F20" s="19"/>
    </row>
    <row r="21" spans="1:6" x14ac:dyDescent="0.25">
      <c r="A21" s="16" t="s">
        <v>25</v>
      </c>
      <c r="C21" s="34">
        <f>C19*80%</f>
        <v>6786000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1450000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17671.875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8" sqref="F8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680</v>
      </c>
      <c r="C2" s="4">
        <f t="shared" ref="C2:C16" si="1">B2*1.2</f>
        <v>816</v>
      </c>
      <c r="D2" s="4">
        <f t="shared" ref="D2:D16" si="2">C2*1.2</f>
        <v>979.19999999999993</v>
      </c>
      <c r="E2" s="5">
        <f t="shared" ref="E2:E16" si="3">R2</f>
        <v>8200000</v>
      </c>
      <c r="F2" s="4">
        <f t="shared" ref="F2:F15" si="4">ROUND((E2/B2),0)</f>
        <v>12059</v>
      </c>
      <c r="G2" s="4">
        <f t="shared" ref="G2:G15" si="5">ROUND((E2/C2),0)</f>
        <v>10049</v>
      </c>
      <c r="H2" s="4">
        <f t="shared" ref="H2:H15" si="6">ROUND((E2/D2),0)</f>
        <v>8374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680</v>
      </c>
      <c r="R2" s="2">
        <v>8200000</v>
      </c>
      <c r="S2" s="2"/>
    </row>
    <row r="3" spans="1:19" x14ac:dyDescent="0.25">
      <c r="A3" s="4">
        <v>2</v>
      </c>
      <c r="B3" s="4">
        <f t="shared" si="0"/>
        <v>510</v>
      </c>
      <c r="C3" s="4">
        <f t="shared" si="1"/>
        <v>612</v>
      </c>
      <c r="D3" s="4">
        <f t="shared" si="2"/>
        <v>734.4</v>
      </c>
      <c r="E3" s="5">
        <f t="shared" si="3"/>
        <v>6500000</v>
      </c>
      <c r="F3" s="4">
        <f t="shared" si="4"/>
        <v>12745</v>
      </c>
      <c r="G3" s="4">
        <f t="shared" si="5"/>
        <v>10621</v>
      </c>
      <c r="H3" s="4">
        <f t="shared" si="6"/>
        <v>8851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510</v>
      </c>
      <c r="R3" s="2">
        <v>6500000</v>
      </c>
      <c r="S3" s="2"/>
    </row>
    <row r="4" spans="1:19" x14ac:dyDescent="0.25">
      <c r="A4" s="4">
        <v>3</v>
      </c>
      <c r="B4" s="4">
        <f t="shared" si="0"/>
        <v>669</v>
      </c>
      <c r="C4" s="4">
        <f t="shared" si="1"/>
        <v>802.8</v>
      </c>
      <c r="D4" s="4">
        <f t="shared" si="2"/>
        <v>963.3599999999999</v>
      </c>
      <c r="E4" s="5">
        <f t="shared" si="3"/>
        <v>9500000</v>
      </c>
      <c r="F4" s="76">
        <f t="shared" si="4"/>
        <v>14200</v>
      </c>
      <c r="G4" s="76">
        <f t="shared" si="5"/>
        <v>11834</v>
      </c>
      <c r="H4" s="76">
        <f t="shared" si="6"/>
        <v>9861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669</v>
      </c>
      <c r="R4" s="77">
        <v>9500000</v>
      </c>
      <c r="S4" s="2"/>
    </row>
    <row r="5" spans="1:19" x14ac:dyDescent="0.25">
      <c r="A5" s="4">
        <v>4</v>
      </c>
      <c r="B5" s="4">
        <f t="shared" si="0"/>
        <v>346.99906800000002</v>
      </c>
      <c r="C5" s="4">
        <f t="shared" si="1"/>
        <v>416.39888160000004</v>
      </c>
      <c r="D5" s="4">
        <f t="shared" si="2"/>
        <v>499.67865792000003</v>
      </c>
      <c r="E5" s="5">
        <f t="shared" si="3"/>
        <v>4900000</v>
      </c>
      <c r="F5" s="76">
        <f t="shared" si="4"/>
        <v>14121</v>
      </c>
      <c r="G5" s="76">
        <f t="shared" si="5"/>
        <v>11768</v>
      </c>
      <c r="H5" s="76">
        <f t="shared" si="6"/>
        <v>9806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32.237*10.764</f>
        <v>346.99906800000002</v>
      </c>
      <c r="R5" s="77">
        <v>4900000</v>
      </c>
      <c r="S5" s="77" t="s">
        <v>90</v>
      </c>
    </row>
    <row r="6" spans="1:19" x14ac:dyDescent="0.25">
      <c r="A6" s="4">
        <v>5</v>
      </c>
      <c r="B6" s="4">
        <f t="shared" si="0"/>
        <v>346.99906800000002</v>
      </c>
      <c r="C6" s="4">
        <f t="shared" si="1"/>
        <v>416.39888160000004</v>
      </c>
      <c r="D6" s="4">
        <f t="shared" si="2"/>
        <v>499.67865792000003</v>
      </c>
      <c r="E6" s="5">
        <f t="shared" si="3"/>
        <v>4300000</v>
      </c>
      <c r="F6" s="4">
        <f t="shared" si="4"/>
        <v>12392</v>
      </c>
      <c r="G6" s="4">
        <f t="shared" si="5"/>
        <v>10327</v>
      </c>
      <c r="H6" s="4">
        <f t="shared" si="6"/>
        <v>8606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32.237*10.764</f>
        <v>346.99906800000002</v>
      </c>
      <c r="R6" s="2">
        <v>4300000</v>
      </c>
      <c r="S6" s="2" t="s">
        <v>89</v>
      </c>
    </row>
    <row r="7" spans="1:19" x14ac:dyDescent="0.25">
      <c r="A7" s="4">
        <v>6</v>
      </c>
      <c r="B7" s="4">
        <f t="shared" si="0"/>
        <v>346.99906800000002</v>
      </c>
      <c r="C7" s="4">
        <f t="shared" si="1"/>
        <v>416.39888160000004</v>
      </c>
      <c r="D7" s="4">
        <f t="shared" si="2"/>
        <v>499.67865792000003</v>
      </c>
      <c r="E7" s="5">
        <f t="shared" si="3"/>
        <v>4950000</v>
      </c>
      <c r="F7" s="76">
        <f t="shared" si="4"/>
        <v>14265</v>
      </c>
      <c r="G7" s="76">
        <f t="shared" si="5"/>
        <v>11888</v>
      </c>
      <c r="H7" s="76">
        <f t="shared" si="6"/>
        <v>9906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32.237*10.764</f>
        <v>346.99906800000002</v>
      </c>
      <c r="R7" s="77">
        <v>4950000</v>
      </c>
      <c r="S7" s="77" t="s">
        <v>88</v>
      </c>
    </row>
    <row r="8" spans="1:19" x14ac:dyDescent="0.25">
      <c r="A8" s="4">
        <v>7</v>
      </c>
      <c r="B8" s="4">
        <f t="shared" si="0"/>
        <v>754</v>
      </c>
      <c r="C8" s="4">
        <f t="shared" si="1"/>
        <v>904.8</v>
      </c>
      <c r="D8" s="4">
        <f t="shared" si="2"/>
        <v>1085.76</v>
      </c>
      <c r="E8" s="5">
        <f t="shared" si="3"/>
        <v>10500000</v>
      </c>
      <c r="F8" s="79">
        <f t="shared" si="4"/>
        <v>13926</v>
      </c>
      <c r="G8" s="79">
        <f t="shared" si="5"/>
        <v>11605</v>
      </c>
      <c r="H8" s="79">
        <f t="shared" si="6"/>
        <v>9671</v>
      </c>
      <c r="I8" s="79">
        <f t="shared" si="7"/>
        <v>0</v>
      </c>
      <c r="J8" s="79">
        <f t="shared" si="8"/>
        <v>0</v>
      </c>
      <c r="K8" s="80"/>
      <c r="L8" s="80"/>
      <c r="M8" s="80"/>
      <c r="N8" s="80"/>
      <c r="O8" s="80">
        <v>0</v>
      </c>
      <c r="P8" s="80">
        <f t="shared" si="9"/>
        <v>0</v>
      </c>
      <c r="Q8" s="80">
        <v>754</v>
      </c>
      <c r="R8" s="81">
        <v>10500000</v>
      </c>
      <c r="S8" s="2"/>
    </row>
    <row r="9" spans="1:19" x14ac:dyDescent="0.25">
      <c r="A9" s="4">
        <v>8</v>
      </c>
      <c r="B9" s="4">
        <f t="shared" si="0"/>
        <v>736</v>
      </c>
      <c r="C9" s="4">
        <f t="shared" si="1"/>
        <v>883.19999999999993</v>
      </c>
      <c r="D9" s="4">
        <f t="shared" si="2"/>
        <v>1059.8399999999999</v>
      </c>
      <c r="E9" s="5">
        <f t="shared" si="3"/>
        <v>11100000</v>
      </c>
      <c r="F9" s="76">
        <f t="shared" si="4"/>
        <v>15082</v>
      </c>
      <c r="G9" s="76">
        <f t="shared" si="5"/>
        <v>12568</v>
      </c>
      <c r="H9" s="76">
        <f t="shared" si="6"/>
        <v>10473</v>
      </c>
      <c r="I9" s="76">
        <f t="shared" si="7"/>
        <v>0</v>
      </c>
      <c r="J9" s="76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736</v>
      </c>
      <c r="R9" s="77">
        <v>11100000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9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56" t="s">
        <v>85</v>
      </c>
      <c r="G25" s="56">
        <v>554</v>
      </c>
    </row>
    <row r="26" spans="1:19" s="10" customFormat="1" x14ac:dyDescent="0.25">
      <c r="F26" s="56" t="s">
        <v>86</v>
      </c>
      <c r="G26" s="56">
        <v>106</v>
      </c>
    </row>
    <row r="27" spans="1:19" s="10" customFormat="1" x14ac:dyDescent="0.25">
      <c r="F27" s="56" t="s">
        <v>87</v>
      </c>
      <c r="G27" s="56">
        <f>SUM(G25:G26)</f>
        <v>660</v>
      </c>
    </row>
    <row r="28" spans="1:19" s="10" customFormat="1" x14ac:dyDescent="0.25">
      <c r="C28" s="71" t="s">
        <v>74</v>
      </c>
      <c r="D28" s="71" t="s">
        <v>83</v>
      </c>
      <c r="F28" s="56" t="s">
        <v>84</v>
      </c>
      <c r="G28" s="56">
        <v>580</v>
      </c>
    </row>
    <row r="29" spans="1:19" s="10" customFormat="1" x14ac:dyDescent="0.25">
      <c r="C29" s="71" t="s">
        <v>1</v>
      </c>
      <c r="D29" s="71">
        <v>7800000</v>
      </c>
      <c r="F29" s="56" t="s">
        <v>71</v>
      </c>
      <c r="G29" s="56">
        <v>696</v>
      </c>
    </row>
    <row r="30" spans="1:19" s="10" customFormat="1" x14ac:dyDescent="0.25">
      <c r="F30" s="56" t="s">
        <v>72</v>
      </c>
      <c r="G30" s="56">
        <v>14500</v>
      </c>
    </row>
    <row r="31" spans="1:19" s="10" customFormat="1" x14ac:dyDescent="0.25">
      <c r="C31" s="73"/>
      <c r="D31" s="73"/>
      <c r="F31" s="73" t="s">
        <v>73</v>
      </c>
      <c r="G31" s="73">
        <f>G28*G30</f>
        <v>8410000</v>
      </c>
    </row>
    <row r="32" spans="1:19" s="10" customFormat="1" x14ac:dyDescent="0.25">
      <c r="C32" s="73"/>
      <c r="D32" s="73"/>
      <c r="F32" s="73" t="s">
        <v>24</v>
      </c>
      <c r="G32" s="73">
        <f>G31*90%</f>
        <v>7569000</v>
      </c>
    </row>
    <row r="33" spans="3:7" s="10" customFormat="1" x14ac:dyDescent="0.25">
      <c r="C33" s="73"/>
      <c r="D33" s="73"/>
      <c r="F33" s="73" t="s">
        <v>25</v>
      </c>
      <c r="G33" s="73">
        <f>G31*80%</f>
        <v>6728000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2024-01-29T09:05:41Z</dcterms:modified>
</cp:coreProperties>
</file>