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Delta Vistara\"/>
    </mc:Choice>
  </mc:AlternateContent>
  <xr:revisionPtr revIDLastSave="0" documentId="13_ncr:1_{D893A9F4-17D9-4D0B-A576-483D3E13EA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- Wing" sheetId="87" r:id="rId1"/>
    <sheet name="B- Wing" sheetId="96" r:id="rId2"/>
    <sheet name="C- Wing" sheetId="97" r:id="rId3"/>
    <sheet name="Total" sheetId="79" r:id="rId4"/>
    <sheet name="RERA" sheetId="80" r:id="rId5"/>
    <sheet name="Typical Floor" sheetId="85" r:id="rId6"/>
    <sheet name="IGR" sheetId="94" r:id="rId7"/>
    <sheet name="Rates" sheetId="93" r:id="rId8"/>
    <sheet name="RR" sheetId="95" r:id="rId9"/>
  </sheets>
  <definedNames>
    <definedName name="_xlnm._FilterDatabase" localSheetId="0" hidden="1">'A- Wing'!$D$2:$D$50</definedName>
    <definedName name="_xlnm._FilterDatabase" localSheetId="1" hidden="1">'B- Wing'!$D$2:$D$27</definedName>
    <definedName name="_xlnm._FilterDatabase" localSheetId="2" hidden="1">'C- Wing'!$D$2:$D$38</definedName>
  </definedNames>
  <calcPr calcId="191029"/>
</workbook>
</file>

<file path=xl/calcChain.xml><?xml version="1.0" encoding="utf-8"?>
<calcChain xmlns="http://schemas.openxmlformats.org/spreadsheetml/2006/main">
  <c r="O2" i="87" l="1"/>
  <c r="H10" i="79"/>
  <c r="D5" i="79"/>
  <c r="L5" i="79"/>
  <c r="K5" i="79"/>
  <c r="H5" i="79"/>
  <c r="G5" i="79"/>
  <c r="F5" i="79"/>
  <c r="E5" i="79"/>
  <c r="H38" i="97"/>
  <c r="H3" i="97"/>
  <c r="H4" i="97"/>
  <c r="H5" i="97"/>
  <c r="H6" i="97"/>
  <c r="H7" i="97"/>
  <c r="H8" i="97"/>
  <c r="H9" i="97"/>
  <c r="H10" i="97"/>
  <c r="H11" i="97"/>
  <c r="H12" i="97"/>
  <c r="H13" i="97"/>
  <c r="H14" i="97"/>
  <c r="H15" i="97"/>
  <c r="H16" i="97"/>
  <c r="H17" i="97"/>
  <c r="H18" i="97"/>
  <c r="H19" i="97"/>
  <c r="H20" i="97"/>
  <c r="H21" i="97"/>
  <c r="H22" i="97"/>
  <c r="H23" i="97"/>
  <c r="H24" i="97"/>
  <c r="H25" i="97"/>
  <c r="H26" i="97"/>
  <c r="H27" i="97"/>
  <c r="H28" i="97"/>
  <c r="H29" i="97"/>
  <c r="H30" i="97"/>
  <c r="H31" i="97"/>
  <c r="H32" i="97"/>
  <c r="H33" i="97"/>
  <c r="H34" i="97"/>
  <c r="H35" i="97"/>
  <c r="H36" i="97"/>
  <c r="H37" i="97"/>
  <c r="H2" i="97"/>
  <c r="D4" i="79"/>
  <c r="L4" i="79"/>
  <c r="L2" i="79"/>
  <c r="K4" i="79"/>
  <c r="K3" i="79"/>
  <c r="L3" i="79" s="1"/>
  <c r="D2" i="79"/>
  <c r="M8" i="97"/>
  <c r="I3" i="97"/>
  <c r="E38" i="97"/>
  <c r="F38" i="97"/>
  <c r="G3" i="97"/>
  <c r="G4" i="97"/>
  <c r="M4" i="97" s="1"/>
  <c r="G5" i="97"/>
  <c r="M5" i="97" s="1"/>
  <c r="G6" i="97"/>
  <c r="M6" i="97" s="1"/>
  <c r="G7" i="97"/>
  <c r="M7" i="97" s="1"/>
  <c r="G8" i="97"/>
  <c r="G9" i="97"/>
  <c r="M9" i="97" s="1"/>
  <c r="G10" i="97"/>
  <c r="M10" i="97" s="1"/>
  <c r="G11" i="97"/>
  <c r="M11" i="97" s="1"/>
  <c r="G12" i="97"/>
  <c r="M12" i="97" s="1"/>
  <c r="G13" i="97"/>
  <c r="M13" i="97" s="1"/>
  <c r="G14" i="97"/>
  <c r="M14" i="97" s="1"/>
  <c r="G15" i="97"/>
  <c r="M15" i="97" s="1"/>
  <c r="G16" i="97"/>
  <c r="M16" i="97" s="1"/>
  <c r="G17" i="97"/>
  <c r="M17" i="97" s="1"/>
  <c r="G18" i="97"/>
  <c r="M18" i="97" s="1"/>
  <c r="G19" i="97"/>
  <c r="M19" i="97" s="1"/>
  <c r="G20" i="97"/>
  <c r="M20" i="97" s="1"/>
  <c r="G21" i="97"/>
  <c r="M21" i="97" s="1"/>
  <c r="G22" i="97"/>
  <c r="M22" i="97" s="1"/>
  <c r="G23" i="97"/>
  <c r="M23" i="97" s="1"/>
  <c r="G24" i="97"/>
  <c r="M24" i="97" s="1"/>
  <c r="G25" i="97"/>
  <c r="M25" i="97" s="1"/>
  <c r="G26" i="97"/>
  <c r="M26" i="97" s="1"/>
  <c r="G27" i="97"/>
  <c r="M27" i="97" s="1"/>
  <c r="G28" i="97"/>
  <c r="M28" i="97" s="1"/>
  <c r="G29" i="97"/>
  <c r="M29" i="97" s="1"/>
  <c r="G30" i="97"/>
  <c r="M30" i="97" s="1"/>
  <c r="G31" i="97"/>
  <c r="M31" i="97" s="1"/>
  <c r="G32" i="97"/>
  <c r="M32" i="97" s="1"/>
  <c r="G33" i="97"/>
  <c r="M33" i="97" s="1"/>
  <c r="G34" i="97"/>
  <c r="M34" i="97" s="1"/>
  <c r="G35" i="97"/>
  <c r="M35" i="97" s="1"/>
  <c r="G36" i="97"/>
  <c r="M36" i="97" s="1"/>
  <c r="G37" i="97"/>
  <c r="M37" i="97" s="1"/>
  <c r="G2" i="97"/>
  <c r="J2" i="97" s="1"/>
  <c r="K2" i="97" s="1"/>
  <c r="K2" i="96"/>
  <c r="J2" i="96"/>
  <c r="I3" i="96"/>
  <c r="I4" i="96" s="1"/>
  <c r="H2" i="96"/>
  <c r="E27" i="96"/>
  <c r="F27" i="96"/>
  <c r="G3" i="96"/>
  <c r="H3" i="96" s="1"/>
  <c r="M3" i="96" s="1"/>
  <c r="G4" i="96"/>
  <c r="H4" i="96" s="1"/>
  <c r="M4" i="96" s="1"/>
  <c r="G5" i="96"/>
  <c r="H5" i="96" s="1"/>
  <c r="M5" i="96" s="1"/>
  <c r="G6" i="96"/>
  <c r="H6" i="96" s="1"/>
  <c r="M6" i="96" s="1"/>
  <c r="G7" i="96"/>
  <c r="H7" i="96" s="1"/>
  <c r="M7" i="96" s="1"/>
  <c r="G8" i="96"/>
  <c r="H8" i="96" s="1"/>
  <c r="M8" i="96" s="1"/>
  <c r="G9" i="96"/>
  <c r="H9" i="96" s="1"/>
  <c r="M9" i="96" s="1"/>
  <c r="G10" i="96"/>
  <c r="H10" i="96" s="1"/>
  <c r="M10" i="96" s="1"/>
  <c r="G11" i="96"/>
  <c r="H11" i="96" s="1"/>
  <c r="M11" i="96" s="1"/>
  <c r="G12" i="96"/>
  <c r="H12" i="96" s="1"/>
  <c r="M12" i="96" s="1"/>
  <c r="G13" i="96"/>
  <c r="H13" i="96" s="1"/>
  <c r="M13" i="96" s="1"/>
  <c r="G14" i="96"/>
  <c r="H14" i="96" s="1"/>
  <c r="M14" i="96" s="1"/>
  <c r="G15" i="96"/>
  <c r="H15" i="96" s="1"/>
  <c r="M15" i="96" s="1"/>
  <c r="G16" i="96"/>
  <c r="H16" i="96" s="1"/>
  <c r="M16" i="96" s="1"/>
  <c r="G17" i="96"/>
  <c r="H17" i="96" s="1"/>
  <c r="M17" i="96" s="1"/>
  <c r="G18" i="96"/>
  <c r="H18" i="96" s="1"/>
  <c r="M18" i="96" s="1"/>
  <c r="G19" i="96"/>
  <c r="H19" i="96" s="1"/>
  <c r="M19" i="96" s="1"/>
  <c r="G20" i="96"/>
  <c r="H20" i="96" s="1"/>
  <c r="M20" i="96" s="1"/>
  <c r="G21" i="96"/>
  <c r="H21" i="96" s="1"/>
  <c r="M21" i="96" s="1"/>
  <c r="G22" i="96"/>
  <c r="H22" i="96" s="1"/>
  <c r="M22" i="96" s="1"/>
  <c r="G23" i="96"/>
  <c r="H23" i="96" s="1"/>
  <c r="M23" i="96" s="1"/>
  <c r="G24" i="96"/>
  <c r="H24" i="96" s="1"/>
  <c r="M24" i="96" s="1"/>
  <c r="G25" i="96"/>
  <c r="H25" i="96" s="1"/>
  <c r="M25" i="96" s="1"/>
  <c r="G26" i="96"/>
  <c r="H26" i="96" s="1"/>
  <c r="M26" i="96" s="1"/>
  <c r="G2" i="96"/>
  <c r="T2" i="87"/>
  <c r="S2" i="87"/>
  <c r="I3" i="87"/>
  <c r="J2" i="87"/>
  <c r="K2" i="87" s="1"/>
  <c r="H2" i="87"/>
  <c r="F50" i="87"/>
  <c r="G3" i="87"/>
  <c r="H3" i="87" s="1"/>
  <c r="M3" i="87" s="1"/>
  <c r="G4" i="87"/>
  <c r="H4" i="87" s="1"/>
  <c r="M4" i="87" s="1"/>
  <c r="G5" i="87"/>
  <c r="G6" i="87"/>
  <c r="H6" i="87" s="1"/>
  <c r="M6" i="87" s="1"/>
  <c r="G7" i="87"/>
  <c r="H7" i="87" s="1"/>
  <c r="M7" i="87" s="1"/>
  <c r="G8" i="87"/>
  <c r="H8" i="87" s="1"/>
  <c r="M8" i="87" s="1"/>
  <c r="G9" i="87"/>
  <c r="H9" i="87" s="1"/>
  <c r="M9" i="87" s="1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H14" i="87" s="1"/>
  <c r="M14" i="87" s="1"/>
  <c r="G15" i="87"/>
  <c r="H15" i="87" s="1"/>
  <c r="M15" i="87" s="1"/>
  <c r="G16" i="87"/>
  <c r="H16" i="87" s="1"/>
  <c r="M16" i="87" s="1"/>
  <c r="G17" i="87"/>
  <c r="H17" i="87" s="1"/>
  <c r="M17" i="87" s="1"/>
  <c r="G18" i="87"/>
  <c r="H18" i="87" s="1"/>
  <c r="M18" i="87" s="1"/>
  <c r="G19" i="87"/>
  <c r="H19" i="87" s="1"/>
  <c r="M19" i="87" s="1"/>
  <c r="G20" i="87"/>
  <c r="H20" i="87" s="1"/>
  <c r="M20" i="87" s="1"/>
  <c r="G21" i="87"/>
  <c r="H21" i="87" s="1"/>
  <c r="M21" i="87" s="1"/>
  <c r="G22" i="87"/>
  <c r="H22" i="87" s="1"/>
  <c r="M22" i="87" s="1"/>
  <c r="G23" i="87"/>
  <c r="H23" i="87" s="1"/>
  <c r="M23" i="87" s="1"/>
  <c r="G24" i="87"/>
  <c r="H24" i="87" s="1"/>
  <c r="M24" i="87" s="1"/>
  <c r="G25" i="87"/>
  <c r="H25" i="87" s="1"/>
  <c r="M25" i="87" s="1"/>
  <c r="G26" i="87"/>
  <c r="H26" i="87" s="1"/>
  <c r="M26" i="87" s="1"/>
  <c r="G27" i="87"/>
  <c r="H27" i="87" s="1"/>
  <c r="M27" i="87" s="1"/>
  <c r="G28" i="87"/>
  <c r="H28" i="87" s="1"/>
  <c r="M28" i="87" s="1"/>
  <c r="G29" i="87"/>
  <c r="H29" i="87" s="1"/>
  <c r="M29" i="87" s="1"/>
  <c r="G30" i="87"/>
  <c r="H30" i="87" s="1"/>
  <c r="M30" i="87" s="1"/>
  <c r="G31" i="87"/>
  <c r="H31" i="87" s="1"/>
  <c r="M31" i="87" s="1"/>
  <c r="G32" i="87"/>
  <c r="H32" i="87" s="1"/>
  <c r="M32" i="87" s="1"/>
  <c r="G33" i="87"/>
  <c r="H33" i="87" s="1"/>
  <c r="M33" i="87" s="1"/>
  <c r="G34" i="87"/>
  <c r="H34" i="87" s="1"/>
  <c r="M34" i="87" s="1"/>
  <c r="G35" i="87"/>
  <c r="H35" i="87" s="1"/>
  <c r="M35" i="87" s="1"/>
  <c r="G36" i="87"/>
  <c r="H36" i="87" s="1"/>
  <c r="M36" i="87" s="1"/>
  <c r="G37" i="87"/>
  <c r="H37" i="87" s="1"/>
  <c r="M37" i="87" s="1"/>
  <c r="G38" i="87"/>
  <c r="H38" i="87" s="1"/>
  <c r="M38" i="87" s="1"/>
  <c r="G39" i="87"/>
  <c r="H39" i="87" s="1"/>
  <c r="M39" i="87" s="1"/>
  <c r="G40" i="87"/>
  <c r="H40" i="87" s="1"/>
  <c r="M40" i="87" s="1"/>
  <c r="G41" i="87"/>
  <c r="H41" i="87" s="1"/>
  <c r="M41" i="87" s="1"/>
  <c r="G42" i="87"/>
  <c r="H42" i="87" s="1"/>
  <c r="M42" i="87" s="1"/>
  <c r="G43" i="87"/>
  <c r="H43" i="87" s="1"/>
  <c r="M43" i="87" s="1"/>
  <c r="G44" i="87"/>
  <c r="H44" i="87" s="1"/>
  <c r="M44" i="87" s="1"/>
  <c r="G45" i="87"/>
  <c r="H45" i="87" s="1"/>
  <c r="M45" i="87" s="1"/>
  <c r="G46" i="87"/>
  <c r="H46" i="87" s="1"/>
  <c r="M46" i="87" s="1"/>
  <c r="G47" i="87"/>
  <c r="H47" i="87" s="1"/>
  <c r="M47" i="87" s="1"/>
  <c r="G48" i="87"/>
  <c r="H48" i="87" s="1"/>
  <c r="M48" i="87" s="1"/>
  <c r="G49" i="87"/>
  <c r="H49" i="87" s="1"/>
  <c r="M49" i="87" s="1"/>
  <c r="G2" i="87"/>
  <c r="F3" i="93"/>
  <c r="F4" i="93"/>
  <c r="F5" i="93"/>
  <c r="F6" i="93"/>
  <c r="F7" i="93"/>
  <c r="F8" i="93"/>
  <c r="F9" i="93"/>
  <c r="F10" i="93"/>
  <c r="F11" i="93"/>
  <c r="G2" i="93"/>
  <c r="F2" i="93"/>
  <c r="J5" i="94"/>
  <c r="H5" i="94"/>
  <c r="H6" i="94"/>
  <c r="H7" i="94"/>
  <c r="H8" i="94"/>
  <c r="H9" i="94"/>
  <c r="J9" i="94" s="1"/>
  <c r="H10" i="94"/>
  <c r="H11" i="94"/>
  <c r="E5" i="94"/>
  <c r="E8" i="94"/>
  <c r="E9" i="94"/>
  <c r="E10" i="94"/>
  <c r="E11" i="94"/>
  <c r="E12" i="94"/>
  <c r="C5" i="94"/>
  <c r="C6" i="94"/>
  <c r="C7" i="94"/>
  <c r="E7" i="94" s="1"/>
  <c r="C8" i="94"/>
  <c r="C9" i="94"/>
  <c r="C10" i="94"/>
  <c r="C11" i="94"/>
  <c r="C12" i="94"/>
  <c r="C13" i="94"/>
  <c r="C14" i="94"/>
  <c r="C4" i="94"/>
  <c r="L56" i="85"/>
  <c r="L55" i="85"/>
  <c r="L54" i="85"/>
  <c r="L53" i="85"/>
  <c r="L52" i="85"/>
  <c r="L51" i="85"/>
  <c r="K56" i="85"/>
  <c r="K55" i="85"/>
  <c r="K54" i="85"/>
  <c r="K53" i="85"/>
  <c r="K52" i="85"/>
  <c r="K51" i="85"/>
  <c r="I56" i="85"/>
  <c r="I55" i="85"/>
  <c r="I54" i="85"/>
  <c r="I53" i="85"/>
  <c r="I52" i="85"/>
  <c r="I51" i="85"/>
  <c r="L36" i="85"/>
  <c r="L37" i="85"/>
  <c r="L38" i="85"/>
  <c r="L39" i="85"/>
  <c r="L35" i="85"/>
  <c r="K39" i="85"/>
  <c r="K38" i="85"/>
  <c r="K37" i="85"/>
  <c r="K36" i="85"/>
  <c r="K35" i="85"/>
  <c r="I39" i="85"/>
  <c r="I38" i="85"/>
  <c r="I37" i="85"/>
  <c r="I36" i="85"/>
  <c r="I35" i="85"/>
  <c r="N9" i="85"/>
  <c r="N8" i="85"/>
  <c r="N7" i="85"/>
  <c r="N6" i="85"/>
  <c r="N5" i="85"/>
  <c r="N4" i="85"/>
  <c r="N3" i="85"/>
  <c r="N10" i="85"/>
  <c r="L4" i="85"/>
  <c r="L5" i="85"/>
  <c r="L6" i="85"/>
  <c r="L7" i="85"/>
  <c r="L8" i="85"/>
  <c r="L9" i="85"/>
  <c r="L10" i="85"/>
  <c r="L3" i="85"/>
  <c r="K10" i="85"/>
  <c r="K9" i="85"/>
  <c r="K8" i="85"/>
  <c r="K7" i="85"/>
  <c r="K6" i="85"/>
  <c r="K5" i="85"/>
  <c r="K4" i="85"/>
  <c r="K3" i="85"/>
  <c r="I10" i="85"/>
  <c r="I9" i="85"/>
  <c r="I8" i="85"/>
  <c r="I7" i="85"/>
  <c r="I6" i="85"/>
  <c r="I5" i="85"/>
  <c r="I4" i="85"/>
  <c r="I3" i="85"/>
  <c r="I5" i="97"/>
  <c r="I6" i="97" s="1"/>
  <c r="I7" i="97" s="1"/>
  <c r="M2" i="97"/>
  <c r="M2" i="96"/>
  <c r="E50" i="87"/>
  <c r="E72" i="85"/>
  <c r="E71" i="85"/>
  <c r="E70" i="85"/>
  <c r="E69" i="85"/>
  <c r="E68" i="85"/>
  <c r="E67" i="85"/>
  <c r="E64" i="85"/>
  <c r="E63" i="85"/>
  <c r="E62" i="85"/>
  <c r="E61" i="85"/>
  <c r="E60" i="85"/>
  <c r="E59" i="85"/>
  <c r="E56" i="85"/>
  <c r="E55" i="85"/>
  <c r="E54" i="85"/>
  <c r="E53" i="85"/>
  <c r="E52" i="85"/>
  <c r="E51" i="85"/>
  <c r="E46" i="85"/>
  <c r="E45" i="85"/>
  <c r="E44" i="85"/>
  <c r="E43" i="85"/>
  <c r="E42" i="85"/>
  <c r="E39" i="85"/>
  <c r="E38" i="85"/>
  <c r="E37" i="85"/>
  <c r="E36" i="85"/>
  <c r="E35" i="85"/>
  <c r="E4" i="85"/>
  <c r="E5" i="85"/>
  <c r="E6" i="85"/>
  <c r="E7" i="85"/>
  <c r="E8" i="85"/>
  <c r="E9" i="85"/>
  <c r="E10" i="85"/>
  <c r="E3" i="85"/>
  <c r="E30" i="85"/>
  <c r="E29" i="85"/>
  <c r="E28" i="85"/>
  <c r="E27" i="85"/>
  <c r="E26" i="85"/>
  <c r="E25" i="85"/>
  <c r="E24" i="85"/>
  <c r="E23" i="85"/>
  <c r="E14" i="85"/>
  <c r="E15" i="85"/>
  <c r="E16" i="85"/>
  <c r="E17" i="85"/>
  <c r="E18" i="85"/>
  <c r="E19" i="85"/>
  <c r="E20" i="85"/>
  <c r="E13" i="85"/>
  <c r="AG66" i="80"/>
  <c r="AF65" i="80"/>
  <c r="AF64" i="80"/>
  <c r="AF63" i="80"/>
  <c r="AG43" i="80"/>
  <c r="AF42" i="80"/>
  <c r="AF41" i="80"/>
  <c r="AF40" i="80"/>
  <c r="AG17" i="80"/>
  <c r="AF14" i="80"/>
  <c r="AF15" i="80"/>
  <c r="AF16" i="80"/>
  <c r="AF13" i="80"/>
  <c r="M2" i="87"/>
  <c r="J3" i="97" l="1"/>
  <c r="K3" i="97" s="1"/>
  <c r="L3" i="97" s="1"/>
  <c r="G38" i="97"/>
  <c r="M3" i="97"/>
  <c r="J7" i="97"/>
  <c r="K7" i="97" s="1"/>
  <c r="L7" i="97" s="1"/>
  <c r="G27" i="96"/>
  <c r="G50" i="87"/>
  <c r="H5" i="87"/>
  <c r="M5" i="87" s="1"/>
  <c r="J3" i="87"/>
  <c r="J4" i="96"/>
  <c r="K4" i="96" s="1"/>
  <c r="L4" i="96" s="1"/>
  <c r="I5" i="96"/>
  <c r="J3" i="96"/>
  <c r="K3" i="96" s="1"/>
  <c r="L3" i="96" s="1"/>
  <c r="I4" i="97"/>
  <c r="J4" i="97" s="1"/>
  <c r="K4" i="97" s="1"/>
  <c r="L4" i="97" s="1"/>
  <c r="I8" i="97"/>
  <c r="J8" i="97" s="1"/>
  <c r="K8" i="97" s="1"/>
  <c r="L8" i="97" s="1"/>
  <c r="J6" i="97"/>
  <c r="K6" i="97" s="1"/>
  <c r="L6" i="97" s="1"/>
  <c r="J5" i="97"/>
  <c r="K5" i="97" s="1"/>
  <c r="L5" i="97" s="1"/>
  <c r="K3" i="87"/>
  <c r="L3" i="87" s="1"/>
  <c r="I4" i="87"/>
  <c r="J8" i="94"/>
  <c r="J7" i="94"/>
  <c r="J6" i="94"/>
  <c r="E6" i="94"/>
  <c r="H50" i="87"/>
  <c r="H27" i="96"/>
  <c r="M38" i="97"/>
  <c r="L2" i="97"/>
  <c r="L2" i="96"/>
  <c r="M27" i="96"/>
  <c r="M50" i="87"/>
  <c r="L2" i="87"/>
  <c r="J5" i="96" l="1"/>
  <c r="K5" i="96" s="1"/>
  <c r="L5" i="96" s="1"/>
  <c r="I6" i="96"/>
  <c r="J4" i="87"/>
  <c r="I5" i="87"/>
  <c r="H4" i="94"/>
  <c r="J4" i="94" s="1"/>
  <c r="E4" i="94"/>
  <c r="H3" i="94"/>
  <c r="C3" i="94"/>
  <c r="I7" i="96" l="1"/>
  <c r="J7" i="96" s="1"/>
  <c r="K7" i="96" s="1"/>
  <c r="L7" i="96" s="1"/>
  <c r="J6" i="96"/>
  <c r="K6" i="96" s="1"/>
  <c r="L6" i="96" s="1"/>
  <c r="K4" i="87"/>
  <c r="L4" i="87" s="1"/>
  <c r="J5" i="87"/>
  <c r="I6" i="87"/>
  <c r="J3" i="94"/>
  <c r="E3" i="94"/>
  <c r="I9" i="97"/>
  <c r="J9" i="97" s="1"/>
  <c r="K9" i="97" s="1"/>
  <c r="L9" i="97" s="1"/>
  <c r="K5" i="87" l="1"/>
  <c r="L5" i="87" s="1"/>
  <c r="I7" i="87"/>
  <c r="J6" i="87"/>
  <c r="I10" i="97"/>
  <c r="J10" i="97" s="1"/>
  <c r="K10" i="97" s="1"/>
  <c r="L10" i="97" s="1"/>
  <c r="I8" i="96"/>
  <c r="J8" i="96" s="1"/>
  <c r="K8" i="96" s="1"/>
  <c r="L8" i="96" s="1"/>
  <c r="K2" i="79"/>
  <c r="K6" i="87" l="1"/>
  <c r="L6" i="87" s="1"/>
  <c r="I8" i="87"/>
  <c r="J7" i="87"/>
  <c r="I11" i="97"/>
  <c r="J11" i="97" s="1"/>
  <c r="K11" i="97" s="1"/>
  <c r="L11" i="97" s="1"/>
  <c r="I9" i="96"/>
  <c r="J9" i="96" s="1"/>
  <c r="K9" i="96" s="1"/>
  <c r="L9" i="96" s="1"/>
  <c r="K7" i="87" l="1"/>
  <c r="L7" i="87" s="1"/>
  <c r="I9" i="87"/>
  <c r="J8" i="87"/>
  <c r="I12" i="97"/>
  <c r="J12" i="97" s="1"/>
  <c r="K12" i="97" s="1"/>
  <c r="L12" i="97" s="1"/>
  <c r="I10" i="96"/>
  <c r="J10" i="96" s="1"/>
  <c r="K10" i="96" s="1"/>
  <c r="L10" i="96" s="1"/>
  <c r="K8" i="87" l="1"/>
  <c r="L8" i="87" s="1"/>
  <c r="I10" i="87"/>
  <c r="J9" i="87"/>
  <c r="I13" i="97"/>
  <c r="I11" i="96"/>
  <c r="I12" i="96" l="1"/>
  <c r="J11" i="96"/>
  <c r="K11" i="96" s="1"/>
  <c r="L11" i="96" s="1"/>
  <c r="J13" i="97"/>
  <c r="K13" i="97" s="1"/>
  <c r="L13" i="97" s="1"/>
  <c r="I14" i="97"/>
  <c r="K9" i="87"/>
  <c r="L9" i="87" s="1"/>
  <c r="I11" i="87"/>
  <c r="J10" i="87"/>
  <c r="J12" i="96" l="1"/>
  <c r="K12" i="96" s="1"/>
  <c r="L12" i="96" s="1"/>
  <c r="I13" i="96"/>
  <c r="I15" i="97"/>
  <c r="J14" i="97"/>
  <c r="K14" i="97" s="1"/>
  <c r="L14" i="97" s="1"/>
  <c r="K10" i="87"/>
  <c r="L10" i="87" s="1"/>
  <c r="I12" i="87"/>
  <c r="J11" i="87"/>
  <c r="I14" i="96" l="1"/>
  <c r="J13" i="96"/>
  <c r="K13" i="96" s="1"/>
  <c r="L13" i="96" s="1"/>
  <c r="I16" i="97"/>
  <c r="J15" i="97"/>
  <c r="K15" i="97" s="1"/>
  <c r="L15" i="97" s="1"/>
  <c r="K11" i="87"/>
  <c r="L11" i="87" s="1"/>
  <c r="I13" i="87"/>
  <c r="J12" i="87"/>
  <c r="I15" i="96" l="1"/>
  <c r="J14" i="96"/>
  <c r="K14" i="96" s="1"/>
  <c r="L14" i="96" s="1"/>
  <c r="I17" i="97"/>
  <c r="J16" i="97"/>
  <c r="K16" i="97" s="1"/>
  <c r="L16" i="97" s="1"/>
  <c r="K12" i="87"/>
  <c r="L12" i="87" s="1"/>
  <c r="I14" i="87"/>
  <c r="J13" i="87"/>
  <c r="I16" i="96" l="1"/>
  <c r="J15" i="96"/>
  <c r="K15" i="96" s="1"/>
  <c r="L15" i="96" s="1"/>
  <c r="I18" i="97"/>
  <c r="J17" i="97"/>
  <c r="K17" i="97" s="1"/>
  <c r="L17" i="97" s="1"/>
  <c r="K13" i="87"/>
  <c r="L13" i="87" s="1"/>
  <c r="I15" i="87"/>
  <c r="J14" i="87"/>
  <c r="I17" i="96" l="1"/>
  <c r="J16" i="96"/>
  <c r="K16" i="96" s="1"/>
  <c r="L16" i="96" s="1"/>
  <c r="I19" i="97"/>
  <c r="J18" i="97"/>
  <c r="K18" i="97" s="1"/>
  <c r="L18" i="97" s="1"/>
  <c r="K14" i="87"/>
  <c r="L14" i="87" s="1"/>
  <c r="I16" i="87"/>
  <c r="J15" i="87"/>
  <c r="I18" i="96" l="1"/>
  <c r="J17" i="96"/>
  <c r="J19" i="97"/>
  <c r="K19" i="97" s="1"/>
  <c r="L19" i="97" s="1"/>
  <c r="I20" i="97"/>
  <c r="K15" i="87"/>
  <c r="L15" i="87" s="1"/>
  <c r="I17" i="87"/>
  <c r="J16" i="87"/>
  <c r="K17" i="96" l="1"/>
  <c r="I19" i="96"/>
  <c r="J18" i="96"/>
  <c r="I21" i="97"/>
  <c r="J20" i="97"/>
  <c r="J17" i="87"/>
  <c r="I18" i="87"/>
  <c r="K16" i="87"/>
  <c r="L16" i="87" s="1"/>
  <c r="I20" i="96" l="1"/>
  <c r="J19" i="96"/>
  <c r="K19" i="96" s="1"/>
  <c r="L19" i="96" s="1"/>
  <c r="K18" i="96"/>
  <c r="L18" i="96" s="1"/>
  <c r="O18" i="96"/>
  <c r="L17" i="96"/>
  <c r="K20" i="97"/>
  <c r="I22" i="97"/>
  <c r="J21" i="97"/>
  <c r="J18" i="87"/>
  <c r="K18" i="87" s="1"/>
  <c r="L18" i="87" s="1"/>
  <c r="I19" i="87"/>
  <c r="K17" i="87"/>
  <c r="L17" i="87" s="1"/>
  <c r="I21" i="96" l="1"/>
  <c r="J20" i="96"/>
  <c r="K20" i="96" s="1"/>
  <c r="K21" i="97"/>
  <c r="L21" i="97" s="1"/>
  <c r="O21" i="97"/>
  <c r="I23" i="97"/>
  <c r="J22" i="97"/>
  <c r="K22" i="97" s="1"/>
  <c r="L22" i="97" s="1"/>
  <c r="L20" i="97"/>
  <c r="I20" i="87"/>
  <c r="J19" i="87"/>
  <c r="L20" i="96" l="1"/>
  <c r="I22" i="96"/>
  <c r="J21" i="96"/>
  <c r="K21" i="96" s="1"/>
  <c r="L21" i="96" s="1"/>
  <c r="I24" i="97"/>
  <c r="J23" i="97"/>
  <c r="K23" i="97" s="1"/>
  <c r="L23" i="97" s="1"/>
  <c r="K19" i="87"/>
  <c r="L19" i="87" s="1"/>
  <c r="I21" i="87"/>
  <c r="J20" i="87"/>
  <c r="J22" i="96" l="1"/>
  <c r="K22" i="96" s="1"/>
  <c r="L22" i="96" s="1"/>
  <c r="I23" i="96"/>
  <c r="I25" i="97"/>
  <c r="J24" i="97"/>
  <c r="K20" i="87"/>
  <c r="L20" i="87" s="1"/>
  <c r="J21" i="87"/>
  <c r="I22" i="87"/>
  <c r="I24" i="96" l="1"/>
  <c r="J23" i="96"/>
  <c r="K23" i="96" s="1"/>
  <c r="K24" i="97"/>
  <c r="J25" i="97"/>
  <c r="K25" i="97" s="1"/>
  <c r="L25" i="97" s="1"/>
  <c r="I26" i="97"/>
  <c r="K21" i="87"/>
  <c r="L21" i="87" s="1"/>
  <c r="I23" i="87"/>
  <c r="J22" i="87"/>
  <c r="L23" i="96" l="1"/>
  <c r="I25" i="96"/>
  <c r="J24" i="96"/>
  <c r="K24" i="96" s="1"/>
  <c r="L24" i="96" s="1"/>
  <c r="I27" i="97"/>
  <c r="J26" i="97"/>
  <c r="K26" i="97" s="1"/>
  <c r="L26" i="97" s="1"/>
  <c r="L24" i="97"/>
  <c r="I24" i="87"/>
  <c r="J23" i="87"/>
  <c r="K22" i="87"/>
  <c r="L22" i="87" s="1"/>
  <c r="I26" i="96" l="1"/>
  <c r="J26" i="96" s="1"/>
  <c r="J25" i="96"/>
  <c r="K25" i="96" s="1"/>
  <c r="L25" i="96" s="1"/>
  <c r="I28" i="97"/>
  <c r="J27" i="97"/>
  <c r="K27" i="97" s="1"/>
  <c r="K23" i="87"/>
  <c r="L23" i="87" s="1"/>
  <c r="I25" i="87"/>
  <c r="J24" i="87"/>
  <c r="K26" i="96" l="1"/>
  <c r="J27" i="96"/>
  <c r="L27" i="97"/>
  <c r="I29" i="97"/>
  <c r="J28" i="97"/>
  <c r="K28" i="97" s="1"/>
  <c r="L28" i="97" s="1"/>
  <c r="K24" i="87"/>
  <c r="L24" i="87" s="1"/>
  <c r="J25" i="87"/>
  <c r="I26" i="87"/>
  <c r="L26" i="96" l="1"/>
  <c r="K27" i="96"/>
  <c r="I30" i="97"/>
  <c r="J29" i="97"/>
  <c r="K29" i="97" s="1"/>
  <c r="L29" i="97" s="1"/>
  <c r="K25" i="87"/>
  <c r="J26" i="87"/>
  <c r="K26" i="87" s="1"/>
  <c r="L26" i="87" s="1"/>
  <c r="I27" i="87"/>
  <c r="I31" i="97" l="1"/>
  <c r="J30" i="97"/>
  <c r="K30" i="97" s="1"/>
  <c r="L30" i="97" s="1"/>
  <c r="J27" i="87"/>
  <c r="I28" i="87"/>
  <c r="L25" i="87"/>
  <c r="J31" i="97" l="1"/>
  <c r="K31" i="97" s="1"/>
  <c r="L31" i="97" s="1"/>
  <c r="I32" i="97"/>
  <c r="K27" i="87"/>
  <c r="O27" i="87"/>
  <c r="I29" i="87"/>
  <c r="J28" i="87"/>
  <c r="I33" i="97" l="1"/>
  <c r="J32" i="97"/>
  <c r="K32" i="97" s="1"/>
  <c r="L32" i="97" s="1"/>
  <c r="J29" i="87"/>
  <c r="I30" i="87"/>
  <c r="K28" i="87"/>
  <c r="L28" i="87" s="1"/>
  <c r="L27" i="87"/>
  <c r="I34" i="97" l="1"/>
  <c r="J33" i="97"/>
  <c r="K33" i="97" s="1"/>
  <c r="L33" i="97" s="1"/>
  <c r="J30" i="87"/>
  <c r="I31" i="87"/>
  <c r="K29" i="87"/>
  <c r="I35" i="97" l="1"/>
  <c r="J34" i="97"/>
  <c r="K34" i="97" s="1"/>
  <c r="L34" i="97" s="1"/>
  <c r="L29" i="87"/>
  <c r="J31" i="87"/>
  <c r="I32" i="87"/>
  <c r="K30" i="87"/>
  <c r="L30" i="87" s="1"/>
  <c r="I36" i="97" l="1"/>
  <c r="J35" i="97"/>
  <c r="K35" i="97" s="1"/>
  <c r="L35" i="97" s="1"/>
  <c r="J32" i="87"/>
  <c r="I33" i="87"/>
  <c r="K31" i="87"/>
  <c r="L31" i="87" s="1"/>
  <c r="I37" i="97" l="1"/>
  <c r="J37" i="97" s="1"/>
  <c r="J36" i="97"/>
  <c r="K36" i="97" s="1"/>
  <c r="L36" i="97" s="1"/>
  <c r="J33" i="87"/>
  <c r="I34" i="87"/>
  <c r="K32" i="87"/>
  <c r="L32" i="87" s="1"/>
  <c r="K37" i="97" l="1"/>
  <c r="J38" i="97"/>
  <c r="I35" i="87"/>
  <c r="J34" i="87"/>
  <c r="K33" i="87"/>
  <c r="L33" i="87" s="1"/>
  <c r="L37" i="97" l="1"/>
  <c r="K38" i="97"/>
  <c r="K34" i="87"/>
  <c r="L34" i="87" s="1"/>
  <c r="I36" i="87"/>
  <c r="J35" i="87"/>
  <c r="K35" i="87" l="1"/>
  <c r="L35" i="87" s="1"/>
  <c r="I37" i="87"/>
  <c r="J36" i="87"/>
  <c r="I38" i="87" l="1"/>
  <c r="J37" i="87"/>
  <c r="K36" i="87"/>
  <c r="L36" i="87" s="1"/>
  <c r="K37" i="87" l="1"/>
  <c r="L37" i="87" s="1"/>
  <c r="I39" i="87"/>
  <c r="J38" i="87"/>
  <c r="K38" i="87" l="1"/>
  <c r="L38" i="87" s="1"/>
  <c r="I40" i="87"/>
  <c r="J39" i="87"/>
  <c r="K39" i="87" l="1"/>
  <c r="L39" i="87" s="1"/>
  <c r="J40" i="87"/>
  <c r="I41" i="87"/>
  <c r="J41" i="87" l="1"/>
  <c r="I42" i="87"/>
  <c r="K40" i="87"/>
  <c r="L40" i="87" s="1"/>
  <c r="I43" i="87" l="1"/>
  <c r="J42" i="87"/>
  <c r="K41" i="87"/>
  <c r="L41" i="87" s="1"/>
  <c r="K42" i="87" l="1"/>
  <c r="L42" i="87" s="1"/>
  <c r="I44" i="87"/>
  <c r="J43" i="87"/>
  <c r="I45" i="87" l="1"/>
  <c r="J44" i="87"/>
  <c r="K43" i="87"/>
  <c r="L43" i="87" s="1"/>
  <c r="K44" i="87" l="1"/>
  <c r="L44" i="87" s="1"/>
  <c r="I46" i="87"/>
  <c r="J45" i="87"/>
  <c r="K45" i="87" l="1"/>
  <c r="L45" i="87" s="1"/>
  <c r="J46" i="87"/>
  <c r="I47" i="87"/>
  <c r="K46" i="87" l="1"/>
  <c r="L46" i="87" s="1"/>
  <c r="I48" i="87"/>
  <c r="J47" i="87"/>
  <c r="J48" i="87" l="1"/>
  <c r="I49" i="87"/>
  <c r="J49" i="87" s="1"/>
  <c r="K47" i="87"/>
  <c r="L47" i="87" s="1"/>
  <c r="K49" i="87" l="1"/>
  <c r="J50" i="87"/>
  <c r="K48" i="87"/>
  <c r="L48" i="87" s="1"/>
  <c r="K50" i="87" l="1"/>
  <c r="L49" i="87"/>
</calcChain>
</file>

<file path=xl/sharedStrings.xml><?xml version="1.0" encoding="utf-8"?>
<sst xmlns="http://schemas.openxmlformats.org/spreadsheetml/2006/main" count="254" uniqueCount="47">
  <si>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</si>
  <si>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</si>
  <si>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</si>
  <si>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</si>
  <si>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</si>
  <si>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</si>
  <si>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</si>
  <si>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</si>
  <si>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</si>
  <si>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</si>
  <si>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</si>
  <si>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Comp</t>
  </si>
  <si>
    <t>2 BHK</t>
  </si>
  <si>
    <t>Built up area in Sq. Ft.</t>
  </si>
  <si>
    <t>2BHK</t>
  </si>
  <si>
    <t>Flat</t>
  </si>
  <si>
    <t>Wing</t>
  </si>
  <si>
    <t>1st Flr</t>
  </si>
  <si>
    <t>3BHK</t>
  </si>
  <si>
    <t>A - Wing</t>
  </si>
  <si>
    <t>Tot = 8</t>
  </si>
  <si>
    <t>3 BHK</t>
  </si>
  <si>
    <t>B - Wing</t>
  </si>
  <si>
    <t>Tot = 5</t>
  </si>
  <si>
    <t>C - Wing</t>
  </si>
  <si>
    <t>Tot = 6</t>
  </si>
  <si>
    <t>2-5th Flr</t>
  </si>
  <si>
    <t>6th Flr</t>
  </si>
  <si>
    <t>Deepak Kumar</t>
  </si>
  <si>
    <t>Bhavesh Patel</t>
  </si>
  <si>
    <t>1st to 6th flr</t>
  </si>
  <si>
    <t>nrby</t>
  </si>
  <si>
    <t>UCA</t>
  </si>
  <si>
    <t xml:space="preserve"> As per Approved Plan / RERA Carpet Area in 
Sq. Ft.                      
</t>
  </si>
  <si>
    <t xml:space="preserve"> As per Approved Plan Balcony Area in 
Sq. Ft.                      
</t>
  </si>
  <si>
    <t xml:space="preserve"> Total Area in 
Sq. Ft.                      
</t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</si>
  <si>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</si>
  <si>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</si>
  <si>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</si>
  <si>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</si>
  <si>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</si>
  <si>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A</t>
  </si>
  <si>
    <t xml:space="preserve">2 BHK - 24                                      3 BHK - 24                                                                                               </t>
  </si>
  <si>
    <t>B</t>
  </si>
  <si>
    <t>C</t>
  </si>
  <si>
    <t xml:space="preserve">2 BHK - 05                                      3 BHK - 20                                                                                               </t>
  </si>
  <si>
    <t xml:space="preserve">2 BHK - 18                                      3 BHK - 18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</si>
</sst>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rgb="FF333333"/>
      <name val="Open Sans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1" fontId="0" fillId="0" borderId="0" xfId="0" applyNumberFormat="1"/>
    <xf numFmtId="0" fontId="4" fillId="2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43" fontId="5" fillId="0" borderId="0" xfId="0" applyNumberFormat="1" applyFont="1"/>
    <xf numFmtId="164" fontId="6" fillId="0" borderId="1" xfId="1" applyNumberFormat="1" applyFont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0" fontId="3" fillId="6" borderId="0" xfId="0" applyFont="1" applyFill="1"/>
    <xf numFmtId="0" fontId="8" fillId="5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5" borderId="0" xfId="0" applyFont="1" applyFill="1"/>
    <xf numFmtId="0" fontId="9" fillId="0" borderId="0" xfId="0" applyFont="1"/>
    <xf numFmtId="2" fontId="9" fillId="0" borderId="0" xfId="0" applyNumberFormat="1" applyFont="1"/>
    <xf numFmtId="0" fontId="8" fillId="5" borderId="4" xfId="0" applyFont="1" applyFill="1" applyBorder="1" applyAlignment="1">
      <alignment horizontal="center" vertical="center" wrapText="1"/>
    </xf>
    <xf numFmtId="0" fontId="0" fillId="5" borderId="0" xfId="0" applyFont="1" applyFill="1"/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Font="1"/>
    <xf numFmtId="0" fontId="0" fillId="5" borderId="0" xfId="0" applyFill="1"/>
    <xf numFmtId="1" fontId="0" fillId="5" borderId="0" xfId="0" applyNumberFormat="1" applyFill="1"/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2" fontId="9" fillId="5" borderId="0" xfId="0" applyNumberFormat="1" applyFont="1" applyFill="1"/>
    <xf numFmtId="0" fontId="12" fillId="5" borderId="1" xfId="0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164" fontId="12" fillId="0" borderId="1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center"/>
    </xf>
    <xf numFmtId="1" fontId="12" fillId="0" borderId="1" xfId="2" applyNumberFormat="1" applyFont="1" applyBorder="1" applyAlignment="1">
      <alignment horizontal="center" vertical="top" wrapText="1"/>
    </xf>
    <xf numFmtId="164" fontId="12" fillId="0" borderId="1" xfId="1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3" fillId="5" borderId="1" xfId="0" applyNumberFormat="1" applyFont="1" applyFill="1" applyBorder="1" applyAlignment="1">
      <alignment horizontal="center"/>
    </xf>
    <xf numFmtId="164" fontId="13" fillId="0" borderId="1" xfId="1" applyNumberFormat="1" applyFont="1" applyBorder="1" applyAlignment="1">
      <alignment horizontal="left"/>
    </xf>
    <xf numFmtId="164" fontId="13" fillId="0" borderId="1" xfId="1" applyNumberFormat="1" applyFont="1" applyBorder="1" applyAlignment="1">
      <alignment horizontal="center"/>
    </xf>
    <xf numFmtId="1" fontId="13" fillId="0" borderId="1" xfId="2" applyNumberFormat="1" applyFont="1" applyBorder="1" applyAlignment="1">
      <alignment horizontal="center" vertical="top" wrapText="1"/>
    </xf>
    <xf numFmtId="164" fontId="13" fillId="0" borderId="1" xfId="1" applyNumberFormat="1" applyFont="1" applyFill="1" applyBorder="1" applyAlignment="1">
      <alignment horizontal="center"/>
    </xf>
    <xf numFmtId="164" fontId="12" fillId="5" borderId="1" xfId="1" applyNumberFormat="1" applyFont="1" applyFill="1" applyBorder="1" applyAlignment="1">
      <alignment horizontal="left"/>
    </xf>
    <xf numFmtId="164" fontId="12" fillId="5" borderId="1" xfId="1" applyNumberFormat="1" applyFont="1" applyFill="1" applyBorder="1" applyAlignment="1">
      <alignment horizontal="center"/>
    </xf>
    <xf numFmtId="1" fontId="12" fillId="5" borderId="1" xfId="2" applyNumberFormat="1" applyFont="1" applyFill="1" applyBorder="1" applyAlignment="1">
      <alignment horizontal="center" vertical="top" wrapText="1"/>
    </xf>
    <xf numFmtId="164" fontId="13" fillId="5" borderId="1" xfId="1" applyNumberFormat="1" applyFont="1" applyFill="1" applyBorder="1" applyAlignment="1">
      <alignment horizontal="left"/>
    </xf>
    <xf numFmtId="164" fontId="13" fillId="5" borderId="1" xfId="1" applyNumberFormat="1" applyFont="1" applyFill="1" applyBorder="1" applyAlignment="1">
      <alignment horizontal="center"/>
    </xf>
    <xf numFmtId="1" fontId="13" fillId="5" borderId="1" xfId="2" applyNumberFormat="1" applyFont="1" applyFill="1" applyBorder="1" applyAlignment="1">
      <alignment horizontal="center" vertical="top" wrapText="1"/>
    </xf>
    <xf numFmtId="0" fontId="1" fillId="0" borderId="0" xfId="0" applyFont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left" vertical="center"/>
    </xf>
    <xf numFmtId="1" fontId="13" fillId="4" borderId="1" xfId="0" applyNumberFormat="1" applyFont="1" applyFill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26</xdr:col>
      <xdr:colOff>449950</xdr:colOff>
      <xdr:row>24</xdr:row>
      <xdr:rowOff>76201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29D3AD-004B-8A56-F4EF-9A8849CC01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128"/>
        <a:stretch/>
      </xdr:blipFill>
      <xdr:spPr>
        <a:xfrm>
          <a:off x="0" y="1"/>
          <a:ext cx="16299550" cy="497205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27</xdr:row>
      <xdr:rowOff>57150</xdr:rowOff>
    </xdr:from>
    <xdr:to>
      <xdr:col>26</xdr:col>
      <xdr:colOff>583318</xdr:colOff>
      <xdr:row>47</xdr:row>
      <xdr:rowOff>57728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68261E-2C12-126D-4D3D-8C3766C5B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276850"/>
          <a:ext cx="16432918" cy="4143953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49</xdr:row>
      <xdr:rowOff>85725</xdr:rowOff>
    </xdr:from>
    <xdr:to>
      <xdr:col>26</xdr:col>
      <xdr:colOff>526160</xdr:colOff>
      <xdr:row>70</xdr:row>
      <xdr:rowOff>114896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675796-9375-F6B7-C5C4-56E495E9C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077450"/>
          <a:ext cx="16375760" cy="4267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topLeftCell="D1" zoomScale="145" zoomScaleNormal="145" workbookViewId="0">
      <selection activeCell="O2" sqref="O2"/>
    </sheetView>
  </sheetViews>
  <sheetFormatPr defaultRowHeight="15" x14ac:dyDescent="0.25"/>
  <cols>
    <col min="1" max="1" width="4" style="21" customWidth="1"/>
    <col min="2" max="2" width="5.140625" style="22" customWidth="1"/>
    <col min="3" max="3" width="4.28515625" style="22" customWidth="1"/>
    <col min="4" max="4" width="6" style="22" customWidth="1"/>
    <col min="5" max="5" width="7.140625" style="23" customWidth="1"/>
    <col min="6" max="6" width="6.5703125" style="23" customWidth="1"/>
    <col min="7" max="7" width="6.140625" style="23" customWidth="1"/>
    <col min="8" max="8" width="6" style="25" customWidth="1"/>
    <col min="9" max="9" width="6.7109375" style="25" customWidth="1"/>
    <col min="10" max="10" width="10.5703125" style="28" customWidth="1"/>
    <col min="11" max="11" width="9.7109375" style="28" customWidth="1"/>
    <col min="12" max="12" width="6.42578125" style="28" customWidth="1"/>
    <col min="13" max="13" width="11.42578125" style="28" customWidth="1"/>
    <col min="15" max="15" width="10.42578125" bestFit="1" customWidth="1"/>
    <col min="17" max="17" width="11.7109375" bestFit="1" customWidth="1"/>
  </cols>
  <sheetData>
    <row r="1" spans="1:20" ht="54" customHeight="1" x14ac:dyDescent="0.25">
      <c r="A1" s="19" t="s">
        <v>1</v>
      </c>
      <c r="B1" s="20" t="s">
        <v>0</v>
      </c>
      <c r="C1" s="20" t="s">
        <v>2</v>
      </c>
      <c r="D1" s="20" t="s">
        <v>11</v>
      </c>
      <c r="E1" s="20" t="s">
        <v>33</v>
      </c>
      <c r="F1" s="20" t="s">
        <v>34</v>
      </c>
      <c r="G1" s="20" t="s">
        <v>35</v>
      </c>
      <c r="H1" s="24" t="s">
        <v>13</v>
      </c>
      <c r="I1" s="19" t="s">
        <v>40</v>
      </c>
      <c r="J1" s="20" t="s">
        <v>36</v>
      </c>
      <c r="K1" s="26" t="s">
        <v>37</v>
      </c>
      <c r="L1" s="27" t="s">
        <v>38</v>
      </c>
      <c r="M1" s="27" t="s">
        <v>39</v>
      </c>
    </row>
    <row r="2" spans="1:20" x14ac:dyDescent="0.25">
      <c r="A2" s="35">
        <v>1</v>
      </c>
      <c r="B2" s="36">
        <v>101</v>
      </c>
      <c r="C2" s="36">
        <v>1</v>
      </c>
      <c r="D2" s="36" t="s">
        <v>21</v>
      </c>
      <c r="E2" s="36">
        <v>792</v>
      </c>
      <c r="F2" s="36">
        <v>66</v>
      </c>
      <c r="G2" s="36">
        <f>E2+F2</f>
        <v>858</v>
      </c>
      <c r="H2" s="37">
        <f>G2*1.1</f>
        <v>943.80000000000007</v>
      </c>
      <c r="I2" s="35">
        <v>13800</v>
      </c>
      <c r="J2" s="38">
        <f>G2*I2</f>
        <v>11840400</v>
      </c>
      <c r="K2" s="39">
        <f>ROUND(J2*1.08,0)</f>
        <v>12787632</v>
      </c>
      <c r="L2" s="40">
        <f t="shared" ref="L2" si="0">MROUND((K2*0.025/12),500)</f>
        <v>26500</v>
      </c>
      <c r="M2" s="41">
        <f t="shared" ref="M2" si="1">H2*2600</f>
        <v>2453880</v>
      </c>
      <c r="O2" s="7">
        <f>J2/H2</f>
        <v>12545.454545454544</v>
      </c>
      <c r="R2">
        <v>14600</v>
      </c>
      <c r="S2">
        <f>Q2*R2</f>
        <v>0</v>
      </c>
      <c r="T2" s="16">
        <f>ROUND(S2*1.08,0)</f>
        <v>0</v>
      </c>
    </row>
    <row r="3" spans="1:20" x14ac:dyDescent="0.25">
      <c r="A3" s="35">
        <v>2</v>
      </c>
      <c r="B3" s="36">
        <v>102</v>
      </c>
      <c r="C3" s="36">
        <v>1</v>
      </c>
      <c r="D3" s="36" t="s">
        <v>21</v>
      </c>
      <c r="E3" s="36">
        <v>811</v>
      </c>
      <c r="F3" s="36">
        <v>66</v>
      </c>
      <c r="G3" s="36">
        <f t="shared" ref="G3:G49" si="2">E3+F3</f>
        <v>877</v>
      </c>
      <c r="H3" s="37">
        <f t="shared" ref="H3:H49" si="3">G3*1.1</f>
        <v>964.7</v>
      </c>
      <c r="I3" s="35">
        <f>I2</f>
        <v>13800</v>
      </c>
      <c r="J3" s="38">
        <f t="shared" ref="J3:J49" si="4">G3*I3</f>
        <v>12102600</v>
      </c>
      <c r="K3" s="39">
        <f t="shared" ref="K3:K49" si="5">ROUND(J3*1.08,0)</f>
        <v>13070808</v>
      </c>
      <c r="L3" s="40">
        <f t="shared" ref="L3:L49" si="6">MROUND((K3*0.025/12),500)</f>
        <v>27000</v>
      </c>
      <c r="M3" s="41">
        <f t="shared" ref="M3:M49" si="7">H3*2600</f>
        <v>2508220</v>
      </c>
      <c r="O3" s="7"/>
    </row>
    <row r="4" spans="1:20" x14ac:dyDescent="0.25">
      <c r="A4" s="35">
        <v>3</v>
      </c>
      <c r="B4" s="36">
        <v>103</v>
      </c>
      <c r="C4" s="36">
        <v>1</v>
      </c>
      <c r="D4" s="36" t="s">
        <v>12</v>
      </c>
      <c r="E4" s="36">
        <v>635</v>
      </c>
      <c r="F4" s="36">
        <v>74</v>
      </c>
      <c r="G4" s="36">
        <f t="shared" si="2"/>
        <v>709</v>
      </c>
      <c r="H4" s="37">
        <f t="shared" si="3"/>
        <v>779.90000000000009</v>
      </c>
      <c r="I4" s="35">
        <f>I3</f>
        <v>13800</v>
      </c>
      <c r="J4" s="38">
        <f t="shared" si="4"/>
        <v>9784200</v>
      </c>
      <c r="K4" s="39">
        <f t="shared" si="5"/>
        <v>10566936</v>
      </c>
      <c r="L4" s="40">
        <f t="shared" si="6"/>
        <v>22000</v>
      </c>
      <c r="M4" s="41">
        <f t="shared" si="7"/>
        <v>2027740.0000000002</v>
      </c>
      <c r="O4" s="7"/>
    </row>
    <row r="5" spans="1:20" x14ac:dyDescent="0.25">
      <c r="A5" s="35">
        <v>4</v>
      </c>
      <c r="B5" s="36">
        <v>104</v>
      </c>
      <c r="C5" s="36">
        <v>1</v>
      </c>
      <c r="D5" s="36" t="s">
        <v>12</v>
      </c>
      <c r="E5" s="36">
        <v>635</v>
      </c>
      <c r="F5" s="36">
        <v>74</v>
      </c>
      <c r="G5" s="36">
        <f t="shared" si="2"/>
        <v>709</v>
      </c>
      <c r="H5" s="37">
        <f t="shared" si="3"/>
        <v>779.90000000000009</v>
      </c>
      <c r="I5" s="35">
        <f>I4</f>
        <v>13800</v>
      </c>
      <c r="J5" s="38">
        <f t="shared" si="4"/>
        <v>9784200</v>
      </c>
      <c r="K5" s="39">
        <f t="shared" si="5"/>
        <v>10566936</v>
      </c>
      <c r="L5" s="40">
        <f t="shared" si="6"/>
        <v>22000</v>
      </c>
      <c r="M5" s="41">
        <f t="shared" si="7"/>
        <v>2027740.0000000002</v>
      </c>
      <c r="O5" s="7"/>
    </row>
    <row r="6" spans="1:20" x14ac:dyDescent="0.25">
      <c r="A6" s="35">
        <v>5</v>
      </c>
      <c r="B6" s="36">
        <v>105</v>
      </c>
      <c r="C6" s="36">
        <v>1</v>
      </c>
      <c r="D6" s="36" t="s">
        <v>21</v>
      </c>
      <c r="E6" s="36">
        <v>879</v>
      </c>
      <c r="F6" s="36">
        <v>66</v>
      </c>
      <c r="G6" s="36">
        <f t="shared" si="2"/>
        <v>945</v>
      </c>
      <c r="H6" s="37">
        <f t="shared" si="3"/>
        <v>1039.5</v>
      </c>
      <c r="I6" s="35">
        <f>I5</f>
        <v>13800</v>
      </c>
      <c r="J6" s="38">
        <f t="shared" si="4"/>
        <v>13041000</v>
      </c>
      <c r="K6" s="39">
        <f t="shared" si="5"/>
        <v>14084280</v>
      </c>
      <c r="L6" s="40">
        <f t="shared" si="6"/>
        <v>29500</v>
      </c>
      <c r="M6" s="41">
        <f t="shared" si="7"/>
        <v>2702700</v>
      </c>
      <c r="O6" s="7"/>
    </row>
    <row r="7" spans="1:20" x14ac:dyDescent="0.25">
      <c r="A7" s="35">
        <v>6</v>
      </c>
      <c r="B7" s="36">
        <v>106</v>
      </c>
      <c r="C7" s="36">
        <v>1</v>
      </c>
      <c r="D7" s="36" t="s">
        <v>21</v>
      </c>
      <c r="E7" s="36">
        <v>792</v>
      </c>
      <c r="F7" s="36">
        <v>66</v>
      </c>
      <c r="G7" s="36">
        <f t="shared" si="2"/>
        <v>858</v>
      </c>
      <c r="H7" s="37">
        <f t="shared" si="3"/>
        <v>943.80000000000007</v>
      </c>
      <c r="I7" s="35">
        <f>I6</f>
        <v>13800</v>
      </c>
      <c r="J7" s="38">
        <f t="shared" si="4"/>
        <v>11840400</v>
      </c>
      <c r="K7" s="39">
        <f t="shared" si="5"/>
        <v>12787632</v>
      </c>
      <c r="L7" s="40">
        <f t="shared" si="6"/>
        <v>26500</v>
      </c>
      <c r="M7" s="41">
        <f t="shared" si="7"/>
        <v>2453880</v>
      </c>
      <c r="O7" s="7"/>
    </row>
    <row r="8" spans="1:20" x14ac:dyDescent="0.25">
      <c r="A8" s="35">
        <v>7</v>
      </c>
      <c r="B8" s="36">
        <v>107</v>
      </c>
      <c r="C8" s="36">
        <v>1</v>
      </c>
      <c r="D8" s="36" t="s">
        <v>12</v>
      </c>
      <c r="E8" s="36">
        <v>619</v>
      </c>
      <c r="F8" s="36">
        <v>74</v>
      </c>
      <c r="G8" s="36">
        <f t="shared" si="2"/>
        <v>693</v>
      </c>
      <c r="H8" s="37">
        <f t="shared" si="3"/>
        <v>762.30000000000007</v>
      </c>
      <c r="I8" s="35">
        <f>I7</f>
        <v>13800</v>
      </c>
      <c r="J8" s="38">
        <f t="shared" si="4"/>
        <v>9563400</v>
      </c>
      <c r="K8" s="39">
        <f t="shared" si="5"/>
        <v>10328472</v>
      </c>
      <c r="L8" s="40">
        <f t="shared" si="6"/>
        <v>21500</v>
      </c>
      <c r="M8" s="41">
        <f t="shared" si="7"/>
        <v>1981980.0000000002</v>
      </c>
      <c r="O8" s="7"/>
      <c r="Q8">
        <v>7985864402</v>
      </c>
    </row>
    <row r="9" spans="1:20" x14ac:dyDescent="0.25">
      <c r="A9" s="35">
        <v>8</v>
      </c>
      <c r="B9" s="36">
        <v>108</v>
      </c>
      <c r="C9" s="36">
        <v>1</v>
      </c>
      <c r="D9" s="36" t="s">
        <v>12</v>
      </c>
      <c r="E9" s="36">
        <v>619</v>
      </c>
      <c r="F9" s="36">
        <v>74</v>
      </c>
      <c r="G9" s="36">
        <f t="shared" si="2"/>
        <v>693</v>
      </c>
      <c r="H9" s="37">
        <f t="shared" si="3"/>
        <v>762.30000000000007</v>
      </c>
      <c r="I9" s="35">
        <f>I8</f>
        <v>13800</v>
      </c>
      <c r="J9" s="38">
        <f t="shared" si="4"/>
        <v>9563400</v>
      </c>
      <c r="K9" s="39">
        <f t="shared" si="5"/>
        <v>10328472</v>
      </c>
      <c r="L9" s="40">
        <f t="shared" si="6"/>
        <v>21500</v>
      </c>
      <c r="M9" s="41">
        <f t="shared" si="7"/>
        <v>1981980.0000000002</v>
      </c>
      <c r="O9" s="7"/>
      <c r="Q9" t="s">
        <v>28</v>
      </c>
    </row>
    <row r="10" spans="1:20" x14ac:dyDescent="0.25">
      <c r="A10" s="35">
        <v>9</v>
      </c>
      <c r="B10" s="36">
        <v>201</v>
      </c>
      <c r="C10" s="36">
        <v>2</v>
      </c>
      <c r="D10" s="36" t="s">
        <v>21</v>
      </c>
      <c r="E10" s="36">
        <v>792</v>
      </c>
      <c r="F10" s="36">
        <v>66</v>
      </c>
      <c r="G10" s="36">
        <f t="shared" si="2"/>
        <v>858</v>
      </c>
      <c r="H10" s="37">
        <f t="shared" si="3"/>
        <v>943.80000000000007</v>
      </c>
      <c r="I10" s="35">
        <f>I9+40</f>
        <v>13840</v>
      </c>
      <c r="J10" s="38">
        <f t="shared" si="4"/>
        <v>11874720</v>
      </c>
      <c r="K10" s="39">
        <f t="shared" si="5"/>
        <v>12824698</v>
      </c>
      <c r="L10" s="40">
        <f t="shared" si="6"/>
        <v>26500</v>
      </c>
      <c r="M10" s="41">
        <f t="shared" si="7"/>
        <v>2453880</v>
      </c>
      <c r="O10" s="7"/>
    </row>
    <row r="11" spans="1:20" x14ac:dyDescent="0.25">
      <c r="A11" s="35">
        <v>10</v>
      </c>
      <c r="B11" s="36">
        <v>202</v>
      </c>
      <c r="C11" s="36">
        <v>2</v>
      </c>
      <c r="D11" s="36" t="s">
        <v>21</v>
      </c>
      <c r="E11" s="36">
        <v>811</v>
      </c>
      <c r="F11" s="36">
        <v>66</v>
      </c>
      <c r="G11" s="36">
        <f t="shared" si="2"/>
        <v>877</v>
      </c>
      <c r="H11" s="37">
        <f t="shared" si="3"/>
        <v>964.7</v>
      </c>
      <c r="I11" s="35">
        <f t="shared" ref="I11:I49" si="8">I10</f>
        <v>13840</v>
      </c>
      <c r="J11" s="38">
        <f t="shared" si="4"/>
        <v>12137680</v>
      </c>
      <c r="K11" s="39">
        <f t="shared" si="5"/>
        <v>13108694</v>
      </c>
      <c r="L11" s="40">
        <f t="shared" si="6"/>
        <v>27500</v>
      </c>
      <c r="M11" s="41">
        <f t="shared" si="7"/>
        <v>2508220</v>
      </c>
    </row>
    <row r="12" spans="1:20" x14ac:dyDescent="0.25">
      <c r="A12" s="35">
        <v>11</v>
      </c>
      <c r="B12" s="36">
        <v>203</v>
      </c>
      <c r="C12" s="36">
        <v>2</v>
      </c>
      <c r="D12" s="36" t="s">
        <v>12</v>
      </c>
      <c r="E12" s="36">
        <v>635</v>
      </c>
      <c r="F12" s="36">
        <v>74</v>
      </c>
      <c r="G12" s="36">
        <f t="shared" si="2"/>
        <v>709</v>
      </c>
      <c r="H12" s="37">
        <f t="shared" si="3"/>
        <v>779.90000000000009</v>
      </c>
      <c r="I12" s="35">
        <f t="shared" si="8"/>
        <v>13840</v>
      </c>
      <c r="J12" s="38">
        <f t="shared" si="4"/>
        <v>9812560</v>
      </c>
      <c r="K12" s="39">
        <f t="shared" si="5"/>
        <v>10597565</v>
      </c>
      <c r="L12" s="40">
        <f t="shared" si="6"/>
        <v>22000</v>
      </c>
      <c r="M12" s="41">
        <f t="shared" si="7"/>
        <v>2027740.0000000002</v>
      </c>
      <c r="Q12">
        <v>9428617913</v>
      </c>
    </row>
    <row r="13" spans="1:20" x14ac:dyDescent="0.25">
      <c r="A13" s="35">
        <v>12</v>
      </c>
      <c r="B13" s="36">
        <v>204</v>
      </c>
      <c r="C13" s="36">
        <v>2</v>
      </c>
      <c r="D13" s="36" t="s">
        <v>12</v>
      </c>
      <c r="E13" s="36">
        <v>635</v>
      </c>
      <c r="F13" s="36">
        <v>74</v>
      </c>
      <c r="G13" s="36">
        <f t="shared" si="2"/>
        <v>709</v>
      </c>
      <c r="H13" s="37">
        <f t="shared" si="3"/>
        <v>779.90000000000009</v>
      </c>
      <c r="I13" s="35">
        <f t="shared" si="8"/>
        <v>13840</v>
      </c>
      <c r="J13" s="38">
        <f t="shared" si="4"/>
        <v>9812560</v>
      </c>
      <c r="K13" s="39">
        <f t="shared" si="5"/>
        <v>10597565</v>
      </c>
      <c r="L13" s="40">
        <f t="shared" si="6"/>
        <v>22000</v>
      </c>
      <c r="M13" s="41">
        <f t="shared" si="7"/>
        <v>2027740.0000000002</v>
      </c>
      <c r="Q13" t="s">
        <v>29</v>
      </c>
    </row>
    <row r="14" spans="1:20" x14ac:dyDescent="0.25">
      <c r="A14" s="35">
        <v>13</v>
      </c>
      <c r="B14" s="36">
        <v>205</v>
      </c>
      <c r="C14" s="36">
        <v>2</v>
      </c>
      <c r="D14" s="36" t="s">
        <v>21</v>
      </c>
      <c r="E14" s="36">
        <v>879</v>
      </c>
      <c r="F14" s="36">
        <v>66</v>
      </c>
      <c r="G14" s="36">
        <f t="shared" si="2"/>
        <v>945</v>
      </c>
      <c r="H14" s="37">
        <f t="shared" si="3"/>
        <v>1039.5</v>
      </c>
      <c r="I14" s="35">
        <f t="shared" si="8"/>
        <v>13840</v>
      </c>
      <c r="J14" s="38">
        <f t="shared" si="4"/>
        <v>13078800</v>
      </c>
      <c r="K14" s="39">
        <f t="shared" si="5"/>
        <v>14125104</v>
      </c>
      <c r="L14" s="40">
        <f t="shared" si="6"/>
        <v>29500</v>
      </c>
      <c r="M14" s="41">
        <f t="shared" si="7"/>
        <v>2702700</v>
      </c>
    </row>
    <row r="15" spans="1:20" x14ac:dyDescent="0.25">
      <c r="A15" s="35">
        <v>14</v>
      </c>
      <c r="B15" s="36">
        <v>206</v>
      </c>
      <c r="C15" s="36">
        <v>2</v>
      </c>
      <c r="D15" s="36" t="s">
        <v>21</v>
      </c>
      <c r="E15" s="36">
        <v>792</v>
      </c>
      <c r="F15" s="36">
        <v>66</v>
      </c>
      <c r="G15" s="36">
        <f t="shared" si="2"/>
        <v>858</v>
      </c>
      <c r="H15" s="37">
        <f t="shared" si="3"/>
        <v>943.80000000000007</v>
      </c>
      <c r="I15" s="35">
        <f t="shared" si="8"/>
        <v>13840</v>
      </c>
      <c r="J15" s="38">
        <f t="shared" si="4"/>
        <v>11874720</v>
      </c>
      <c r="K15" s="39">
        <f t="shared" si="5"/>
        <v>12824698</v>
      </c>
      <c r="L15" s="40">
        <f t="shared" si="6"/>
        <v>26500</v>
      </c>
      <c r="M15" s="41">
        <f t="shared" si="7"/>
        <v>2453880</v>
      </c>
    </row>
    <row r="16" spans="1:20" x14ac:dyDescent="0.25">
      <c r="A16" s="35">
        <v>15</v>
      </c>
      <c r="B16" s="36">
        <v>207</v>
      </c>
      <c r="C16" s="36">
        <v>2</v>
      </c>
      <c r="D16" s="36" t="s">
        <v>12</v>
      </c>
      <c r="E16" s="36">
        <v>619</v>
      </c>
      <c r="F16" s="36">
        <v>74</v>
      </c>
      <c r="G16" s="36">
        <f t="shared" si="2"/>
        <v>693</v>
      </c>
      <c r="H16" s="37">
        <f t="shared" si="3"/>
        <v>762.30000000000007</v>
      </c>
      <c r="I16" s="35">
        <f t="shared" si="8"/>
        <v>13840</v>
      </c>
      <c r="J16" s="38">
        <f t="shared" si="4"/>
        <v>9591120</v>
      </c>
      <c r="K16" s="39">
        <f t="shared" si="5"/>
        <v>10358410</v>
      </c>
      <c r="L16" s="40">
        <f t="shared" si="6"/>
        <v>21500</v>
      </c>
      <c r="M16" s="41">
        <f t="shared" si="7"/>
        <v>1981980.0000000002</v>
      </c>
    </row>
    <row r="17" spans="1:15" x14ac:dyDescent="0.25">
      <c r="A17" s="35">
        <v>16</v>
      </c>
      <c r="B17" s="36">
        <v>208</v>
      </c>
      <c r="C17" s="36">
        <v>2</v>
      </c>
      <c r="D17" s="36" t="s">
        <v>12</v>
      </c>
      <c r="E17" s="36">
        <v>619</v>
      </c>
      <c r="F17" s="36">
        <v>74</v>
      </c>
      <c r="G17" s="36">
        <f t="shared" si="2"/>
        <v>693</v>
      </c>
      <c r="H17" s="37">
        <f t="shared" si="3"/>
        <v>762.30000000000007</v>
      </c>
      <c r="I17" s="35">
        <f t="shared" si="8"/>
        <v>13840</v>
      </c>
      <c r="J17" s="38">
        <f t="shared" si="4"/>
        <v>9591120</v>
      </c>
      <c r="K17" s="39">
        <f t="shared" si="5"/>
        <v>10358410</v>
      </c>
      <c r="L17" s="40">
        <f t="shared" si="6"/>
        <v>21500</v>
      </c>
      <c r="M17" s="41">
        <f t="shared" si="7"/>
        <v>1981980.0000000002</v>
      </c>
    </row>
    <row r="18" spans="1:15" x14ac:dyDescent="0.25">
      <c r="A18" s="35">
        <v>17</v>
      </c>
      <c r="B18" s="36">
        <v>301</v>
      </c>
      <c r="C18" s="36">
        <v>3</v>
      </c>
      <c r="D18" s="36" t="s">
        <v>21</v>
      </c>
      <c r="E18" s="36">
        <v>792</v>
      </c>
      <c r="F18" s="36">
        <v>66</v>
      </c>
      <c r="G18" s="36">
        <f t="shared" si="2"/>
        <v>858</v>
      </c>
      <c r="H18" s="37">
        <f t="shared" si="3"/>
        <v>943.80000000000007</v>
      </c>
      <c r="I18" s="35">
        <f>I17+40</f>
        <v>13880</v>
      </c>
      <c r="J18" s="38">
        <f t="shared" si="4"/>
        <v>11909040</v>
      </c>
      <c r="K18" s="39">
        <f t="shared" si="5"/>
        <v>12861763</v>
      </c>
      <c r="L18" s="40">
        <f t="shared" si="6"/>
        <v>27000</v>
      </c>
      <c r="M18" s="41">
        <f t="shared" si="7"/>
        <v>2453880</v>
      </c>
    </row>
    <row r="19" spans="1:15" x14ac:dyDescent="0.25">
      <c r="A19" s="35">
        <v>18</v>
      </c>
      <c r="B19" s="36">
        <v>302</v>
      </c>
      <c r="C19" s="36">
        <v>3</v>
      </c>
      <c r="D19" s="36" t="s">
        <v>21</v>
      </c>
      <c r="E19" s="36">
        <v>811</v>
      </c>
      <c r="F19" s="36">
        <v>66</v>
      </c>
      <c r="G19" s="36">
        <f t="shared" si="2"/>
        <v>877</v>
      </c>
      <c r="H19" s="37">
        <f t="shared" si="3"/>
        <v>964.7</v>
      </c>
      <c r="I19" s="35">
        <f t="shared" si="8"/>
        <v>13880</v>
      </c>
      <c r="J19" s="38">
        <f t="shared" si="4"/>
        <v>12172760</v>
      </c>
      <c r="K19" s="39">
        <f t="shared" si="5"/>
        <v>13146581</v>
      </c>
      <c r="L19" s="40">
        <f t="shared" si="6"/>
        <v>27500</v>
      </c>
      <c r="M19" s="41">
        <f t="shared" si="7"/>
        <v>2508220</v>
      </c>
    </row>
    <row r="20" spans="1:15" x14ac:dyDescent="0.25">
      <c r="A20" s="35">
        <v>19</v>
      </c>
      <c r="B20" s="36">
        <v>303</v>
      </c>
      <c r="C20" s="36">
        <v>3</v>
      </c>
      <c r="D20" s="36" t="s">
        <v>12</v>
      </c>
      <c r="E20" s="36">
        <v>635</v>
      </c>
      <c r="F20" s="36">
        <v>74</v>
      </c>
      <c r="G20" s="36">
        <f t="shared" si="2"/>
        <v>709</v>
      </c>
      <c r="H20" s="37">
        <f t="shared" si="3"/>
        <v>779.90000000000009</v>
      </c>
      <c r="I20" s="35">
        <f t="shared" si="8"/>
        <v>13880</v>
      </c>
      <c r="J20" s="38">
        <f t="shared" si="4"/>
        <v>9840920</v>
      </c>
      <c r="K20" s="39">
        <f t="shared" si="5"/>
        <v>10628194</v>
      </c>
      <c r="L20" s="40">
        <f t="shared" si="6"/>
        <v>22000</v>
      </c>
      <c r="M20" s="41">
        <f t="shared" si="7"/>
        <v>2027740.0000000002</v>
      </c>
    </row>
    <row r="21" spans="1:15" x14ac:dyDescent="0.25">
      <c r="A21" s="35">
        <v>20</v>
      </c>
      <c r="B21" s="36">
        <v>304</v>
      </c>
      <c r="C21" s="36">
        <v>3</v>
      </c>
      <c r="D21" s="36" t="s">
        <v>12</v>
      </c>
      <c r="E21" s="36">
        <v>635</v>
      </c>
      <c r="F21" s="36">
        <v>74</v>
      </c>
      <c r="G21" s="36">
        <f t="shared" si="2"/>
        <v>709</v>
      </c>
      <c r="H21" s="37">
        <f t="shared" si="3"/>
        <v>779.90000000000009</v>
      </c>
      <c r="I21" s="35">
        <f t="shared" si="8"/>
        <v>13880</v>
      </c>
      <c r="J21" s="38">
        <f t="shared" si="4"/>
        <v>9840920</v>
      </c>
      <c r="K21" s="39">
        <f t="shared" si="5"/>
        <v>10628194</v>
      </c>
      <c r="L21" s="40">
        <f t="shared" si="6"/>
        <v>22000</v>
      </c>
      <c r="M21" s="41">
        <f t="shared" si="7"/>
        <v>2027740.0000000002</v>
      </c>
    </row>
    <row r="22" spans="1:15" x14ac:dyDescent="0.25">
      <c r="A22" s="35">
        <v>21</v>
      </c>
      <c r="B22" s="36">
        <v>305</v>
      </c>
      <c r="C22" s="36">
        <v>3</v>
      </c>
      <c r="D22" s="36" t="s">
        <v>21</v>
      </c>
      <c r="E22" s="36">
        <v>879</v>
      </c>
      <c r="F22" s="36">
        <v>66</v>
      </c>
      <c r="G22" s="36">
        <f t="shared" si="2"/>
        <v>945</v>
      </c>
      <c r="H22" s="37">
        <f t="shared" si="3"/>
        <v>1039.5</v>
      </c>
      <c r="I22" s="35">
        <f t="shared" si="8"/>
        <v>13880</v>
      </c>
      <c r="J22" s="38">
        <f t="shared" si="4"/>
        <v>13116600</v>
      </c>
      <c r="K22" s="39">
        <f t="shared" si="5"/>
        <v>14165928</v>
      </c>
      <c r="L22" s="40">
        <f t="shared" si="6"/>
        <v>29500</v>
      </c>
      <c r="M22" s="41">
        <f t="shared" si="7"/>
        <v>2702700</v>
      </c>
    </row>
    <row r="23" spans="1:15" x14ac:dyDescent="0.25">
      <c r="A23" s="35">
        <v>22</v>
      </c>
      <c r="B23" s="36">
        <v>306</v>
      </c>
      <c r="C23" s="36">
        <v>3</v>
      </c>
      <c r="D23" s="36" t="s">
        <v>21</v>
      </c>
      <c r="E23" s="36">
        <v>792</v>
      </c>
      <c r="F23" s="36">
        <v>66</v>
      </c>
      <c r="G23" s="36">
        <f t="shared" si="2"/>
        <v>858</v>
      </c>
      <c r="H23" s="37">
        <f t="shared" si="3"/>
        <v>943.80000000000007</v>
      </c>
      <c r="I23" s="35">
        <f t="shared" si="8"/>
        <v>13880</v>
      </c>
      <c r="J23" s="38">
        <f t="shared" si="4"/>
        <v>11909040</v>
      </c>
      <c r="K23" s="39">
        <f t="shared" si="5"/>
        <v>12861763</v>
      </c>
      <c r="L23" s="40">
        <f t="shared" si="6"/>
        <v>27000</v>
      </c>
      <c r="M23" s="41">
        <f t="shared" si="7"/>
        <v>2453880</v>
      </c>
    </row>
    <row r="24" spans="1:15" x14ac:dyDescent="0.25">
      <c r="A24" s="35">
        <v>23</v>
      </c>
      <c r="B24" s="36">
        <v>307</v>
      </c>
      <c r="C24" s="36">
        <v>3</v>
      </c>
      <c r="D24" s="36" t="s">
        <v>12</v>
      </c>
      <c r="E24" s="36">
        <v>619</v>
      </c>
      <c r="F24" s="36">
        <v>74</v>
      </c>
      <c r="G24" s="36">
        <f t="shared" si="2"/>
        <v>693</v>
      </c>
      <c r="H24" s="37">
        <f t="shared" si="3"/>
        <v>762.30000000000007</v>
      </c>
      <c r="I24" s="35">
        <f t="shared" si="8"/>
        <v>13880</v>
      </c>
      <c r="J24" s="38">
        <f t="shared" si="4"/>
        <v>9618840</v>
      </c>
      <c r="K24" s="39">
        <f t="shared" si="5"/>
        <v>10388347</v>
      </c>
      <c r="L24" s="40">
        <f t="shared" si="6"/>
        <v>21500</v>
      </c>
      <c r="M24" s="41">
        <f t="shared" si="7"/>
        <v>1981980.0000000002</v>
      </c>
    </row>
    <row r="25" spans="1:15" x14ac:dyDescent="0.25">
      <c r="A25" s="35">
        <v>24</v>
      </c>
      <c r="B25" s="36">
        <v>308</v>
      </c>
      <c r="C25" s="36">
        <v>3</v>
      </c>
      <c r="D25" s="36" t="s">
        <v>12</v>
      </c>
      <c r="E25" s="36">
        <v>619</v>
      </c>
      <c r="F25" s="36">
        <v>74</v>
      </c>
      <c r="G25" s="36">
        <f t="shared" si="2"/>
        <v>693</v>
      </c>
      <c r="H25" s="37">
        <f t="shared" si="3"/>
        <v>762.30000000000007</v>
      </c>
      <c r="I25" s="35">
        <f t="shared" si="8"/>
        <v>13880</v>
      </c>
      <c r="J25" s="38">
        <f t="shared" si="4"/>
        <v>9618840</v>
      </c>
      <c r="K25" s="39">
        <f t="shared" si="5"/>
        <v>10388347</v>
      </c>
      <c r="L25" s="40">
        <f t="shared" si="6"/>
        <v>21500</v>
      </c>
      <c r="M25" s="41">
        <f t="shared" si="7"/>
        <v>1981980.0000000002</v>
      </c>
    </row>
    <row r="26" spans="1:15" x14ac:dyDescent="0.25">
      <c r="A26" s="35">
        <v>25</v>
      </c>
      <c r="B26" s="36">
        <v>401</v>
      </c>
      <c r="C26" s="36">
        <v>4</v>
      </c>
      <c r="D26" s="36" t="s">
        <v>21</v>
      </c>
      <c r="E26" s="36">
        <v>792</v>
      </c>
      <c r="F26" s="36">
        <v>66</v>
      </c>
      <c r="G26" s="36">
        <f t="shared" si="2"/>
        <v>858</v>
      </c>
      <c r="H26" s="37">
        <f t="shared" si="3"/>
        <v>943.80000000000007</v>
      </c>
      <c r="I26" s="35">
        <f>I25+40</f>
        <v>13920</v>
      </c>
      <c r="J26" s="38">
        <f t="shared" si="4"/>
        <v>11943360</v>
      </c>
      <c r="K26" s="39">
        <f t="shared" si="5"/>
        <v>12898829</v>
      </c>
      <c r="L26" s="40">
        <f t="shared" si="6"/>
        <v>27000</v>
      </c>
      <c r="M26" s="41">
        <f t="shared" si="7"/>
        <v>2453880</v>
      </c>
    </row>
    <row r="27" spans="1:15" x14ac:dyDescent="0.25">
      <c r="A27" s="35">
        <v>26</v>
      </c>
      <c r="B27" s="36">
        <v>402</v>
      </c>
      <c r="C27" s="36">
        <v>4</v>
      </c>
      <c r="D27" s="36" t="s">
        <v>21</v>
      </c>
      <c r="E27" s="36">
        <v>811</v>
      </c>
      <c r="F27" s="36">
        <v>66</v>
      </c>
      <c r="G27" s="36">
        <f t="shared" si="2"/>
        <v>877</v>
      </c>
      <c r="H27" s="37">
        <f t="shared" si="3"/>
        <v>964.7</v>
      </c>
      <c r="I27" s="35">
        <f t="shared" si="8"/>
        <v>13920</v>
      </c>
      <c r="J27" s="38">
        <f t="shared" si="4"/>
        <v>12207840</v>
      </c>
      <c r="K27" s="39">
        <f t="shared" si="5"/>
        <v>13184467</v>
      </c>
      <c r="L27" s="40">
        <f t="shared" si="6"/>
        <v>27500</v>
      </c>
      <c r="M27" s="41">
        <f t="shared" si="7"/>
        <v>2508220</v>
      </c>
      <c r="O27" s="7">
        <f>J27/H27</f>
        <v>12654.545454545454</v>
      </c>
    </row>
    <row r="28" spans="1:15" x14ac:dyDescent="0.25">
      <c r="A28" s="35">
        <v>27</v>
      </c>
      <c r="B28" s="36">
        <v>403</v>
      </c>
      <c r="C28" s="36">
        <v>4</v>
      </c>
      <c r="D28" s="36" t="s">
        <v>12</v>
      </c>
      <c r="E28" s="36">
        <v>635</v>
      </c>
      <c r="F28" s="36">
        <v>74</v>
      </c>
      <c r="G28" s="36">
        <f t="shared" si="2"/>
        <v>709</v>
      </c>
      <c r="H28" s="37">
        <f t="shared" si="3"/>
        <v>779.90000000000009</v>
      </c>
      <c r="I28" s="35">
        <f t="shared" si="8"/>
        <v>13920</v>
      </c>
      <c r="J28" s="38">
        <f t="shared" si="4"/>
        <v>9869280</v>
      </c>
      <c r="K28" s="39">
        <f t="shared" si="5"/>
        <v>10658822</v>
      </c>
      <c r="L28" s="40">
        <f t="shared" si="6"/>
        <v>22000</v>
      </c>
      <c r="M28" s="41">
        <f t="shared" si="7"/>
        <v>2027740.0000000002</v>
      </c>
    </row>
    <row r="29" spans="1:15" x14ac:dyDescent="0.25">
      <c r="A29" s="35">
        <v>28</v>
      </c>
      <c r="B29" s="36">
        <v>404</v>
      </c>
      <c r="C29" s="36">
        <v>4</v>
      </c>
      <c r="D29" s="36" t="s">
        <v>12</v>
      </c>
      <c r="E29" s="36">
        <v>635</v>
      </c>
      <c r="F29" s="36">
        <v>74</v>
      </c>
      <c r="G29" s="36">
        <f t="shared" si="2"/>
        <v>709</v>
      </c>
      <c r="H29" s="37">
        <f t="shared" si="3"/>
        <v>779.90000000000009</v>
      </c>
      <c r="I29" s="35">
        <f t="shared" si="8"/>
        <v>13920</v>
      </c>
      <c r="J29" s="38">
        <f t="shared" si="4"/>
        <v>9869280</v>
      </c>
      <c r="K29" s="39">
        <f t="shared" si="5"/>
        <v>10658822</v>
      </c>
      <c r="L29" s="40">
        <f t="shared" si="6"/>
        <v>22000</v>
      </c>
      <c r="M29" s="41">
        <f t="shared" si="7"/>
        <v>2027740.0000000002</v>
      </c>
    </row>
    <row r="30" spans="1:15" x14ac:dyDescent="0.25">
      <c r="A30" s="35">
        <v>29</v>
      </c>
      <c r="B30" s="36">
        <v>405</v>
      </c>
      <c r="C30" s="36">
        <v>4</v>
      </c>
      <c r="D30" s="36" t="s">
        <v>21</v>
      </c>
      <c r="E30" s="36">
        <v>879</v>
      </c>
      <c r="F30" s="36">
        <v>66</v>
      </c>
      <c r="G30" s="36">
        <f t="shared" si="2"/>
        <v>945</v>
      </c>
      <c r="H30" s="37">
        <f t="shared" si="3"/>
        <v>1039.5</v>
      </c>
      <c r="I30" s="35">
        <f t="shared" si="8"/>
        <v>13920</v>
      </c>
      <c r="J30" s="38">
        <f t="shared" si="4"/>
        <v>13154400</v>
      </c>
      <c r="K30" s="39">
        <f t="shared" si="5"/>
        <v>14206752</v>
      </c>
      <c r="L30" s="40">
        <f t="shared" si="6"/>
        <v>29500</v>
      </c>
      <c r="M30" s="41">
        <f t="shared" si="7"/>
        <v>2702700</v>
      </c>
    </row>
    <row r="31" spans="1:15" x14ac:dyDescent="0.25">
      <c r="A31" s="35">
        <v>30</v>
      </c>
      <c r="B31" s="36">
        <v>406</v>
      </c>
      <c r="C31" s="36">
        <v>4</v>
      </c>
      <c r="D31" s="36" t="s">
        <v>21</v>
      </c>
      <c r="E31" s="36">
        <v>792</v>
      </c>
      <c r="F31" s="36">
        <v>66</v>
      </c>
      <c r="G31" s="36">
        <f t="shared" si="2"/>
        <v>858</v>
      </c>
      <c r="H31" s="37">
        <f t="shared" si="3"/>
        <v>943.80000000000007</v>
      </c>
      <c r="I31" s="35">
        <f t="shared" si="8"/>
        <v>13920</v>
      </c>
      <c r="J31" s="38">
        <f t="shared" si="4"/>
        <v>11943360</v>
      </c>
      <c r="K31" s="39">
        <f t="shared" si="5"/>
        <v>12898829</v>
      </c>
      <c r="L31" s="40">
        <f t="shared" si="6"/>
        <v>27000</v>
      </c>
      <c r="M31" s="41">
        <f t="shared" si="7"/>
        <v>2453880</v>
      </c>
    </row>
    <row r="32" spans="1:15" x14ac:dyDescent="0.25">
      <c r="A32" s="35">
        <v>31</v>
      </c>
      <c r="B32" s="36">
        <v>407</v>
      </c>
      <c r="C32" s="36">
        <v>4</v>
      </c>
      <c r="D32" s="36" t="s">
        <v>12</v>
      </c>
      <c r="E32" s="36">
        <v>619</v>
      </c>
      <c r="F32" s="36">
        <v>74</v>
      </c>
      <c r="G32" s="36">
        <f t="shared" si="2"/>
        <v>693</v>
      </c>
      <c r="H32" s="37">
        <f t="shared" si="3"/>
        <v>762.30000000000007</v>
      </c>
      <c r="I32" s="35">
        <f t="shared" si="8"/>
        <v>13920</v>
      </c>
      <c r="J32" s="38">
        <f t="shared" si="4"/>
        <v>9646560</v>
      </c>
      <c r="K32" s="39">
        <f t="shared" si="5"/>
        <v>10418285</v>
      </c>
      <c r="L32" s="40">
        <f t="shared" si="6"/>
        <v>21500</v>
      </c>
      <c r="M32" s="41">
        <f t="shared" si="7"/>
        <v>1981980.0000000002</v>
      </c>
    </row>
    <row r="33" spans="1:13" x14ac:dyDescent="0.25">
      <c r="A33" s="35">
        <v>32</v>
      </c>
      <c r="B33" s="36">
        <v>408</v>
      </c>
      <c r="C33" s="36">
        <v>4</v>
      </c>
      <c r="D33" s="36" t="s">
        <v>12</v>
      </c>
      <c r="E33" s="36">
        <v>619</v>
      </c>
      <c r="F33" s="36">
        <v>74</v>
      </c>
      <c r="G33" s="36">
        <f t="shared" si="2"/>
        <v>693</v>
      </c>
      <c r="H33" s="37">
        <f t="shared" si="3"/>
        <v>762.30000000000007</v>
      </c>
      <c r="I33" s="35">
        <f t="shared" si="8"/>
        <v>13920</v>
      </c>
      <c r="J33" s="38">
        <f t="shared" si="4"/>
        <v>9646560</v>
      </c>
      <c r="K33" s="39">
        <f t="shared" si="5"/>
        <v>10418285</v>
      </c>
      <c r="L33" s="40">
        <f t="shared" si="6"/>
        <v>21500</v>
      </c>
      <c r="M33" s="41">
        <f t="shared" si="7"/>
        <v>1981980.0000000002</v>
      </c>
    </row>
    <row r="34" spans="1:13" x14ac:dyDescent="0.25">
      <c r="A34" s="35">
        <v>33</v>
      </c>
      <c r="B34" s="36">
        <v>501</v>
      </c>
      <c r="C34" s="36">
        <v>5</v>
      </c>
      <c r="D34" s="36" t="s">
        <v>21</v>
      </c>
      <c r="E34" s="36">
        <v>792</v>
      </c>
      <c r="F34" s="36">
        <v>66</v>
      </c>
      <c r="G34" s="36">
        <f t="shared" si="2"/>
        <v>858</v>
      </c>
      <c r="H34" s="37">
        <f t="shared" si="3"/>
        <v>943.80000000000007</v>
      </c>
      <c r="I34" s="35">
        <f>I33+40</f>
        <v>13960</v>
      </c>
      <c r="J34" s="38">
        <f t="shared" si="4"/>
        <v>11977680</v>
      </c>
      <c r="K34" s="39">
        <f t="shared" si="5"/>
        <v>12935894</v>
      </c>
      <c r="L34" s="40">
        <f t="shared" si="6"/>
        <v>27000</v>
      </c>
      <c r="M34" s="41">
        <f t="shared" si="7"/>
        <v>2453880</v>
      </c>
    </row>
    <row r="35" spans="1:13" x14ac:dyDescent="0.25">
      <c r="A35" s="35">
        <v>34</v>
      </c>
      <c r="B35" s="36">
        <v>502</v>
      </c>
      <c r="C35" s="36">
        <v>5</v>
      </c>
      <c r="D35" s="36" t="s">
        <v>21</v>
      </c>
      <c r="E35" s="36">
        <v>811</v>
      </c>
      <c r="F35" s="36">
        <v>66</v>
      </c>
      <c r="G35" s="36">
        <f t="shared" si="2"/>
        <v>877</v>
      </c>
      <c r="H35" s="37">
        <f t="shared" si="3"/>
        <v>964.7</v>
      </c>
      <c r="I35" s="35">
        <f t="shared" si="8"/>
        <v>13960</v>
      </c>
      <c r="J35" s="38">
        <f t="shared" si="4"/>
        <v>12242920</v>
      </c>
      <c r="K35" s="39">
        <f t="shared" si="5"/>
        <v>13222354</v>
      </c>
      <c r="L35" s="40">
        <f t="shared" si="6"/>
        <v>27500</v>
      </c>
      <c r="M35" s="41">
        <f t="shared" si="7"/>
        <v>2508220</v>
      </c>
    </row>
    <row r="36" spans="1:13" x14ac:dyDescent="0.25">
      <c r="A36" s="35">
        <v>35</v>
      </c>
      <c r="B36" s="36">
        <v>503</v>
      </c>
      <c r="C36" s="36">
        <v>5</v>
      </c>
      <c r="D36" s="36" t="s">
        <v>12</v>
      </c>
      <c r="E36" s="36">
        <v>635</v>
      </c>
      <c r="F36" s="36">
        <v>74</v>
      </c>
      <c r="G36" s="36">
        <f t="shared" si="2"/>
        <v>709</v>
      </c>
      <c r="H36" s="37">
        <f t="shared" si="3"/>
        <v>779.90000000000009</v>
      </c>
      <c r="I36" s="35">
        <f t="shared" si="8"/>
        <v>13960</v>
      </c>
      <c r="J36" s="38">
        <f t="shared" si="4"/>
        <v>9897640</v>
      </c>
      <c r="K36" s="39">
        <f t="shared" si="5"/>
        <v>10689451</v>
      </c>
      <c r="L36" s="40">
        <f t="shared" si="6"/>
        <v>22500</v>
      </c>
      <c r="M36" s="41">
        <f t="shared" si="7"/>
        <v>2027740.0000000002</v>
      </c>
    </row>
    <row r="37" spans="1:13" x14ac:dyDescent="0.25">
      <c r="A37" s="35">
        <v>36</v>
      </c>
      <c r="B37" s="36">
        <v>504</v>
      </c>
      <c r="C37" s="36">
        <v>5</v>
      </c>
      <c r="D37" s="36" t="s">
        <v>12</v>
      </c>
      <c r="E37" s="36">
        <v>635</v>
      </c>
      <c r="F37" s="36">
        <v>74</v>
      </c>
      <c r="G37" s="36">
        <f t="shared" si="2"/>
        <v>709</v>
      </c>
      <c r="H37" s="37">
        <f t="shared" si="3"/>
        <v>779.90000000000009</v>
      </c>
      <c r="I37" s="35">
        <f t="shared" si="8"/>
        <v>13960</v>
      </c>
      <c r="J37" s="38">
        <f t="shared" si="4"/>
        <v>9897640</v>
      </c>
      <c r="K37" s="39">
        <f t="shared" si="5"/>
        <v>10689451</v>
      </c>
      <c r="L37" s="40">
        <f t="shared" si="6"/>
        <v>22500</v>
      </c>
      <c r="M37" s="41">
        <f t="shared" si="7"/>
        <v>2027740.0000000002</v>
      </c>
    </row>
    <row r="38" spans="1:13" x14ac:dyDescent="0.25">
      <c r="A38" s="35">
        <v>37</v>
      </c>
      <c r="B38" s="36">
        <v>505</v>
      </c>
      <c r="C38" s="36">
        <v>5</v>
      </c>
      <c r="D38" s="36" t="s">
        <v>21</v>
      </c>
      <c r="E38" s="36">
        <v>879</v>
      </c>
      <c r="F38" s="36">
        <v>66</v>
      </c>
      <c r="G38" s="36">
        <f t="shared" si="2"/>
        <v>945</v>
      </c>
      <c r="H38" s="37">
        <f t="shared" si="3"/>
        <v>1039.5</v>
      </c>
      <c r="I38" s="35">
        <f t="shared" si="8"/>
        <v>13960</v>
      </c>
      <c r="J38" s="38">
        <f t="shared" si="4"/>
        <v>13192200</v>
      </c>
      <c r="K38" s="39">
        <f t="shared" si="5"/>
        <v>14247576</v>
      </c>
      <c r="L38" s="40">
        <f t="shared" si="6"/>
        <v>29500</v>
      </c>
      <c r="M38" s="41">
        <f t="shared" si="7"/>
        <v>2702700</v>
      </c>
    </row>
    <row r="39" spans="1:13" x14ac:dyDescent="0.25">
      <c r="A39" s="35">
        <v>38</v>
      </c>
      <c r="B39" s="36">
        <v>506</v>
      </c>
      <c r="C39" s="36">
        <v>5</v>
      </c>
      <c r="D39" s="36" t="s">
        <v>21</v>
      </c>
      <c r="E39" s="36">
        <v>792</v>
      </c>
      <c r="F39" s="36">
        <v>66</v>
      </c>
      <c r="G39" s="36">
        <f t="shared" si="2"/>
        <v>858</v>
      </c>
      <c r="H39" s="37">
        <f t="shared" si="3"/>
        <v>943.80000000000007</v>
      </c>
      <c r="I39" s="35">
        <f t="shared" si="8"/>
        <v>13960</v>
      </c>
      <c r="J39" s="38">
        <f t="shared" si="4"/>
        <v>11977680</v>
      </c>
      <c r="K39" s="39">
        <f t="shared" si="5"/>
        <v>12935894</v>
      </c>
      <c r="L39" s="40">
        <f t="shared" si="6"/>
        <v>27000</v>
      </c>
      <c r="M39" s="41">
        <f t="shared" si="7"/>
        <v>2453880</v>
      </c>
    </row>
    <row r="40" spans="1:13" x14ac:dyDescent="0.25">
      <c r="A40" s="35">
        <v>39</v>
      </c>
      <c r="B40" s="36">
        <v>507</v>
      </c>
      <c r="C40" s="36">
        <v>5</v>
      </c>
      <c r="D40" s="36" t="s">
        <v>12</v>
      </c>
      <c r="E40" s="36">
        <v>619</v>
      </c>
      <c r="F40" s="36">
        <v>74</v>
      </c>
      <c r="G40" s="36">
        <f t="shared" si="2"/>
        <v>693</v>
      </c>
      <c r="H40" s="37">
        <f t="shared" si="3"/>
        <v>762.30000000000007</v>
      </c>
      <c r="I40" s="35">
        <f t="shared" si="8"/>
        <v>13960</v>
      </c>
      <c r="J40" s="38">
        <f t="shared" si="4"/>
        <v>9674280</v>
      </c>
      <c r="K40" s="39">
        <f t="shared" si="5"/>
        <v>10448222</v>
      </c>
      <c r="L40" s="40">
        <f t="shared" si="6"/>
        <v>22000</v>
      </c>
      <c r="M40" s="41">
        <f t="shared" si="7"/>
        <v>1981980.0000000002</v>
      </c>
    </row>
    <row r="41" spans="1:13" x14ac:dyDescent="0.25">
      <c r="A41" s="35">
        <v>40</v>
      </c>
      <c r="B41" s="36">
        <v>508</v>
      </c>
      <c r="C41" s="36">
        <v>5</v>
      </c>
      <c r="D41" s="36" t="s">
        <v>12</v>
      </c>
      <c r="E41" s="36">
        <v>619</v>
      </c>
      <c r="F41" s="36">
        <v>74</v>
      </c>
      <c r="G41" s="36">
        <f t="shared" si="2"/>
        <v>693</v>
      </c>
      <c r="H41" s="37">
        <f t="shared" si="3"/>
        <v>762.30000000000007</v>
      </c>
      <c r="I41" s="35">
        <f t="shared" si="8"/>
        <v>13960</v>
      </c>
      <c r="J41" s="38">
        <f t="shared" si="4"/>
        <v>9674280</v>
      </c>
      <c r="K41" s="39">
        <f t="shared" si="5"/>
        <v>10448222</v>
      </c>
      <c r="L41" s="40">
        <f t="shared" si="6"/>
        <v>22000</v>
      </c>
      <c r="M41" s="41">
        <f t="shared" si="7"/>
        <v>1981980.0000000002</v>
      </c>
    </row>
    <row r="42" spans="1:13" x14ac:dyDescent="0.25">
      <c r="A42" s="35">
        <v>41</v>
      </c>
      <c r="B42" s="36">
        <v>601</v>
      </c>
      <c r="C42" s="36">
        <v>6</v>
      </c>
      <c r="D42" s="36" t="s">
        <v>21</v>
      </c>
      <c r="E42" s="36">
        <v>792</v>
      </c>
      <c r="F42" s="36">
        <v>66</v>
      </c>
      <c r="G42" s="36">
        <f t="shared" si="2"/>
        <v>858</v>
      </c>
      <c r="H42" s="37">
        <f t="shared" si="3"/>
        <v>943.80000000000007</v>
      </c>
      <c r="I42" s="35">
        <f>I41+40</f>
        <v>14000</v>
      </c>
      <c r="J42" s="38">
        <f t="shared" si="4"/>
        <v>12012000</v>
      </c>
      <c r="K42" s="39">
        <f t="shared" si="5"/>
        <v>12972960</v>
      </c>
      <c r="L42" s="40">
        <f t="shared" si="6"/>
        <v>27000</v>
      </c>
      <c r="M42" s="41">
        <f t="shared" si="7"/>
        <v>2453880</v>
      </c>
    </row>
    <row r="43" spans="1:13" x14ac:dyDescent="0.25">
      <c r="A43" s="35">
        <v>42</v>
      </c>
      <c r="B43" s="36">
        <v>602</v>
      </c>
      <c r="C43" s="36">
        <v>6</v>
      </c>
      <c r="D43" s="36" t="s">
        <v>21</v>
      </c>
      <c r="E43" s="36">
        <v>811</v>
      </c>
      <c r="F43" s="36">
        <v>66</v>
      </c>
      <c r="G43" s="36">
        <f t="shared" si="2"/>
        <v>877</v>
      </c>
      <c r="H43" s="37">
        <f t="shared" si="3"/>
        <v>964.7</v>
      </c>
      <c r="I43" s="35">
        <f t="shared" si="8"/>
        <v>14000</v>
      </c>
      <c r="J43" s="38">
        <f t="shared" si="4"/>
        <v>12278000</v>
      </c>
      <c r="K43" s="39">
        <f t="shared" si="5"/>
        <v>13260240</v>
      </c>
      <c r="L43" s="40">
        <f t="shared" si="6"/>
        <v>27500</v>
      </c>
      <c r="M43" s="41">
        <f t="shared" si="7"/>
        <v>2508220</v>
      </c>
    </row>
    <row r="44" spans="1:13" x14ac:dyDescent="0.25">
      <c r="A44" s="35">
        <v>43</v>
      </c>
      <c r="B44" s="36">
        <v>603</v>
      </c>
      <c r="C44" s="36">
        <v>6</v>
      </c>
      <c r="D44" s="36" t="s">
        <v>12</v>
      </c>
      <c r="E44" s="36">
        <v>635</v>
      </c>
      <c r="F44" s="36">
        <v>74</v>
      </c>
      <c r="G44" s="36">
        <f t="shared" si="2"/>
        <v>709</v>
      </c>
      <c r="H44" s="37">
        <f t="shared" si="3"/>
        <v>779.90000000000009</v>
      </c>
      <c r="I44" s="35">
        <f t="shared" si="8"/>
        <v>14000</v>
      </c>
      <c r="J44" s="38">
        <f t="shared" si="4"/>
        <v>9926000</v>
      </c>
      <c r="K44" s="39">
        <f t="shared" si="5"/>
        <v>10720080</v>
      </c>
      <c r="L44" s="40">
        <f t="shared" si="6"/>
        <v>22500</v>
      </c>
      <c r="M44" s="41">
        <f t="shared" si="7"/>
        <v>2027740.0000000002</v>
      </c>
    </row>
    <row r="45" spans="1:13" x14ac:dyDescent="0.25">
      <c r="A45" s="35">
        <v>44</v>
      </c>
      <c r="B45" s="36">
        <v>604</v>
      </c>
      <c r="C45" s="36">
        <v>6</v>
      </c>
      <c r="D45" s="36" t="s">
        <v>12</v>
      </c>
      <c r="E45" s="36">
        <v>635</v>
      </c>
      <c r="F45" s="36">
        <v>74</v>
      </c>
      <c r="G45" s="36">
        <f t="shared" si="2"/>
        <v>709</v>
      </c>
      <c r="H45" s="37">
        <f t="shared" si="3"/>
        <v>779.90000000000009</v>
      </c>
      <c r="I45" s="35">
        <f t="shared" si="8"/>
        <v>14000</v>
      </c>
      <c r="J45" s="38">
        <f t="shared" si="4"/>
        <v>9926000</v>
      </c>
      <c r="K45" s="39">
        <f t="shared" si="5"/>
        <v>10720080</v>
      </c>
      <c r="L45" s="40">
        <f t="shared" si="6"/>
        <v>22500</v>
      </c>
      <c r="M45" s="41">
        <f t="shared" si="7"/>
        <v>2027740.0000000002</v>
      </c>
    </row>
    <row r="46" spans="1:13" x14ac:dyDescent="0.25">
      <c r="A46" s="35">
        <v>45</v>
      </c>
      <c r="B46" s="36">
        <v>605</v>
      </c>
      <c r="C46" s="36">
        <v>6</v>
      </c>
      <c r="D46" s="36" t="s">
        <v>21</v>
      </c>
      <c r="E46" s="36">
        <v>879</v>
      </c>
      <c r="F46" s="36">
        <v>66</v>
      </c>
      <c r="G46" s="36">
        <f t="shared" si="2"/>
        <v>945</v>
      </c>
      <c r="H46" s="37">
        <f t="shared" si="3"/>
        <v>1039.5</v>
      </c>
      <c r="I46" s="35">
        <f t="shared" si="8"/>
        <v>14000</v>
      </c>
      <c r="J46" s="38">
        <f t="shared" si="4"/>
        <v>13230000</v>
      </c>
      <c r="K46" s="39">
        <f t="shared" si="5"/>
        <v>14288400</v>
      </c>
      <c r="L46" s="40">
        <f t="shared" si="6"/>
        <v>30000</v>
      </c>
      <c r="M46" s="41">
        <f t="shared" si="7"/>
        <v>2702700</v>
      </c>
    </row>
    <row r="47" spans="1:13" x14ac:dyDescent="0.25">
      <c r="A47" s="35">
        <v>46</v>
      </c>
      <c r="B47" s="36">
        <v>606</v>
      </c>
      <c r="C47" s="36">
        <v>6</v>
      </c>
      <c r="D47" s="36" t="s">
        <v>21</v>
      </c>
      <c r="E47" s="36">
        <v>792</v>
      </c>
      <c r="F47" s="36">
        <v>66</v>
      </c>
      <c r="G47" s="36">
        <f t="shared" si="2"/>
        <v>858</v>
      </c>
      <c r="H47" s="37">
        <f t="shared" si="3"/>
        <v>943.80000000000007</v>
      </c>
      <c r="I47" s="35">
        <f t="shared" si="8"/>
        <v>14000</v>
      </c>
      <c r="J47" s="38">
        <f t="shared" si="4"/>
        <v>12012000</v>
      </c>
      <c r="K47" s="39">
        <f t="shared" si="5"/>
        <v>12972960</v>
      </c>
      <c r="L47" s="40">
        <f t="shared" si="6"/>
        <v>27000</v>
      </c>
      <c r="M47" s="41">
        <f t="shared" si="7"/>
        <v>2453880</v>
      </c>
    </row>
    <row r="48" spans="1:13" x14ac:dyDescent="0.25">
      <c r="A48" s="35">
        <v>47</v>
      </c>
      <c r="B48" s="36">
        <v>607</v>
      </c>
      <c r="C48" s="36">
        <v>6</v>
      </c>
      <c r="D48" s="36" t="s">
        <v>12</v>
      </c>
      <c r="E48" s="36">
        <v>619</v>
      </c>
      <c r="F48" s="36">
        <v>74</v>
      </c>
      <c r="G48" s="36">
        <f t="shared" si="2"/>
        <v>693</v>
      </c>
      <c r="H48" s="37">
        <f t="shared" si="3"/>
        <v>762.30000000000007</v>
      </c>
      <c r="I48" s="35">
        <f t="shared" si="8"/>
        <v>14000</v>
      </c>
      <c r="J48" s="38">
        <f t="shared" si="4"/>
        <v>9702000</v>
      </c>
      <c r="K48" s="39">
        <f t="shared" si="5"/>
        <v>10478160</v>
      </c>
      <c r="L48" s="40">
        <f t="shared" si="6"/>
        <v>22000</v>
      </c>
      <c r="M48" s="41">
        <f t="shared" si="7"/>
        <v>1981980.0000000002</v>
      </c>
    </row>
    <row r="49" spans="1:13" x14ac:dyDescent="0.25">
      <c r="A49" s="35">
        <v>48</v>
      </c>
      <c r="B49" s="36">
        <v>608</v>
      </c>
      <c r="C49" s="36">
        <v>6</v>
      </c>
      <c r="D49" s="36" t="s">
        <v>12</v>
      </c>
      <c r="E49" s="36">
        <v>619</v>
      </c>
      <c r="F49" s="36">
        <v>74</v>
      </c>
      <c r="G49" s="36">
        <f t="shared" si="2"/>
        <v>693</v>
      </c>
      <c r="H49" s="37">
        <f t="shared" si="3"/>
        <v>762.30000000000007</v>
      </c>
      <c r="I49" s="35">
        <f t="shared" si="8"/>
        <v>14000</v>
      </c>
      <c r="J49" s="38">
        <f t="shared" si="4"/>
        <v>9702000</v>
      </c>
      <c r="K49" s="39">
        <f t="shared" si="5"/>
        <v>10478160</v>
      </c>
      <c r="L49" s="40">
        <f t="shared" si="6"/>
        <v>22000</v>
      </c>
      <c r="M49" s="41">
        <f t="shared" si="7"/>
        <v>1981980.0000000002</v>
      </c>
    </row>
    <row r="50" spans="1:13" x14ac:dyDescent="0.25">
      <c r="A50" s="42" t="s">
        <v>3</v>
      </c>
      <c r="B50" s="42"/>
      <c r="C50" s="42"/>
      <c r="D50" s="42"/>
      <c r="E50" s="43">
        <f t="shared" ref="E50:H50" si="9">SUM(E2:E49)</f>
        <v>34692</v>
      </c>
      <c r="F50" s="43">
        <f t="shared" ref="F50:G50" si="10">SUM(F2:F49)</f>
        <v>3360</v>
      </c>
      <c r="G50" s="43">
        <f t="shared" si="10"/>
        <v>38052</v>
      </c>
      <c r="H50" s="44">
        <f t="shared" si="9"/>
        <v>41857.200000000019</v>
      </c>
      <c r="I50" s="35"/>
      <c r="J50" s="45">
        <f>SUM(J2:J49)</f>
        <v>528922800</v>
      </c>
      <c r="K50" s="46">
        <f>SUM(K2:K49)</f>
        <v>571236624</v>
      </c>
      <c r="L50" s="47"/>
      <c r="M50" s="48">
        <f>SUM(M2:M49)</f>
        <v>108828720</v>
      </c>
    </row>
  </sheetData>
  <mergeCells count="1">
    <mergeCell ref="A50:D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C638-BE3E-404D-9A0F-28A30D59E949}">
  <dimension ref="A1:O27"/>
  <sheetViews>
    <sheetView zoomScale="145" zoomScaleNormal="145" workbookViewId="0"/>
  </sheetViews>
  <sheetFormatPr defaultRowHeight="15" x14ac:dyDescent="0.25"/>
  <cols>
    <col min="1" max="1" width="4" style="21" customWidth="1"/>
    <col min="2" max="2" width="5.140625" style="22" customWidth="1"/>
    <col min="3" max="3" width="4.7109375" style="22" customWidth="1"/>
    <col min="4" max="4" width="6.140625" style="22" customWidth="1"/>
    <col min="5" max="6" width="7.140625" style="23" customWidth="1"/>
    <col min="7" max="7" width="5.5703125" style="23" customWidth="1"/>
    <col min="8" max="8" width="5.85546875" style="25" customWidth="1"/>
    <col min="9" max="9" width="6.7109375" style="25" customWidth="1"/>
    <col min="10" max="10" width="12.28515625" style="28" customWidth="1"/>
    <col min="11" max="11" width="11" style="28" customWidth="1"/>
    <col min="12" max="12" width="7.7109375" style="28" customWidth="1"/>
    <col min="13" max="13" width="9.85546875" style="28" customWidth="1"/>
    <col min="15" max="15" width="10.42578125" bestFit="1" customWidth="1"/>
  </cols>
  <sheetData>
    <row r="1" spans="1:15" ht="54" customHeight="1" x14ac:dyDescent="0.25">
      <c r="A1" s="19" t="s">
        <v>1</v>
      </c>
      <c r="B1" s="20" t="s">
        <v>0</v>
      </c>
      <c r="C1" s="20" t="s">
        <v>2</v>
      </c>
      <c r="D1" s="20" t="s">
        <v>11</v>
      </c>
      <c r="E1" s="20" t="s">
        <v>33</v>
      </c>
      <c r="F1" s="20" t="s">
        <v>34</v>
      </c>
      <c r="G1" s="20" t="s">
        <v>35</v>
      </c>
      <c r="H1" s="24" t="s">
        <v>13</v>
      </c>
      <c r="I1" s="19" t="s">
        <v>40</v>
      </c>
      <c r="J1" s="20" t="s">
        <v>36</v>
      </c>
      <c r="K1" s="26" t="s">
        <v>37</v>
      </c>
      <c r="L1" s="27" t="s">
        <v>38</v>
      </c>
      <c r="M1" s="27" t="s">
        <v>39</v>
      </c>
    </row>
    <row r="2" spans="1:15" x14ac:dyDescent="0.25">
      <c r="A2" s="35">
        <v>1</v>
      </c>
      <c r="B2" s="36">
        <v>101</v>
      </c>
      <c r="C2" s="36">
        <v>1</v>
      </c>
      <c r="D2" s="36" t="s">
        <v>21</v>
      </c>
      <c r="E2" s="36">
        <v>812</v>
      </c>
      <c r="F2" s="36">
        <v>66</v>
      </c>
      <c r="G2" s="36">
        <f>E2+F2</f>
        <v>878</v>
      </c>
      <c r="H2" s="37">
        <f>G2*1.1</f>
        <v>965.80000000000007</v>
      </c>
      <c r="I2" s="35">
        <v>13800</v>
      </c>
      <c r="J2" s="38">
        <f>G2*I2</f>
        <v>12116400</v>
      </c>
      <c r="K2" s="39">
        <f>ROUND(J2*1.08,0)</f>
        <v>13085712</v>
      </c>
      <c r="L2" s="40">
        <f t="shared" ref="L2" si="0">MROUND((K2*0.025/12),500)</f>
        <v>27500</v>
      </c>
      <c r="M2" s="41">
        <f t="shared" ref="M2" si="1">H2*2600</f>
        <v>2511080</v>
      </c>
      <c r="O2" s="7"/>
    </row>
    <row r="3" spans="1:15" x14ac:dyDescent="0.25">
      <c r="A3" s="35">
        <v>2</v>
      </c>
      <c r="B3" s="36">
        <v>102</v>
      </c>
      <c r="C3" s="36">
        <v>1</v>
      </c>
      <c r="D3" s="36" t="s">
        <v>21</v>
      </c>
      <c r="E3" s="36">
        <v>879</v>
      </c>
      <c r="F3" s="36">
        <v>66</v>
      </c>
      <c r="G3" s="36">
        <f t="shared" ref="G3:G26" si="2">E3+F3</f>
        <v>945</v>
      </c>
      <c r="H3" s="37">
        <f t="shared" ref="H3:H26" si="3">G3*1.1</f>
        <v>1039.5</v>
      </c>
      <c r="I3" s="35">
        <f>I2</f>
        <v>13800</v>
      </c>
      <c r="J3" s="38">
        <f t="shared" ref="J3:J26" si="4">G3*I3</f>
        <v>13041000</v>
      </c>
      <c r="K3" s="39">
        <f t="shared" ref="K3:K26" si="5">ROUND(J3*1.08,0)</f>
        <v>14084280</v>
      </c>
      <c r="L3" s="40">
        <f t="shared" ref="L3:L26" si="6">MROUND((K3*0.025/12),500)</f>
        <v>29500</v>
      </c>
      <c r="M3" s="41">
        <f t="shared" ref="M3:M26" si="7">H3*2600</f>
        <v>2702700</v>
      </c>
      <c r="O3" s="7"/>
    </row>
    <row r="4" spans="1:15" x14ac:dyDescent="0.25">
      <c r="A4" s="35">
        <v>3</v>
      </c>
      <c r="B4" s="36">
        <v>103</v>
      </c>
      <c r="C4" s="36">
        <v>1</v>
      </c>
      <c r="D4" s="36" t="s">
        <v>21</v>
      </c>
      <c r="E4" s="36">
        <v>879</v>
      </c>
      <c r="F4" s="36">
        <v>66</v>
      </c>
      <c r="G4" s="36">
        <f t="shared" si="2"/>
        <v>945</v>
      </c>
      <c r="H4" s="37">
        <f t="shared" si="3"/>
        <v>1039.5</v>
      </c>
      <c r="I4" s="35">
        <f>I3</f>
        <v>13800</v>
      </c>
      <c r="J4" s="38">
        <f t="shared" si="4"/>
        <v>13041000</v>
      </c>
      <c r="K4" s="39">
        <f t="shared" si="5"/>
        <v>14084280</v>
      </c>
      <c r="L4" s="40">
        <f t="shared" si="6"/>
        <v>29500</v>
      </c>
      <c r="M4" s="41">
        <f t="shared" si="7"/>
        <v>2702700</v>
      </c>
      <c r="O4" s="7"/>
    </row>
    <row r="5" spans="1:15" x14ac:dyDescent="0.25">
      <c r="A5" s="35">
        <v>4</v>
      </c>
      <c r="B5" s="36">
        <v>104</v>
      </c>
      <c r="C5" s="36">
        <v>1</v>
      </c>
      <c r="D5" s="36" t="s">
        <v>21</v>
      </c>
      <c r="E5" s="36">
        <v>812</v>
      </c>
      <c r="F5" s="36">
        <v>66</v>
      </c>
      <c r="G5" s="36">
        <f t="shared" si="2"/>
        <v>878</v>
      </c>
      <c r="H5" s="37">
        <f t="shared" si="3"/>
        <v>965.80000000000007</v>
      </c>
      <c r="I5" s="35">
        <f>I4</f>
        <v>13800</v>
      </c>
      <c r="J5" s="38">
        <f t="shared" si="4"/>
        <v>12116400</v>
      </c>
      <c r="K5" s="39">
        <f t="shared" si="5"/>
        <v>13085712</v>
      </c>
      <c r="L5" s="40">
        <f t="shared" si="6"/>
        <v>27500</v>
      </c>
      <c r="M5" s="41">
        <f t="shared" si="7"/>
        <v>2511080</v>
      </c>
      <c r="O5" s="7"/>
    </row>
    <row r="6" spans="1:15" x14ac:dyDescent="0.25">
      <c r="A6" s="35">
        <v>5</v>
      </c>
      <c r="B6" s="36">
        <v>105</v>
      </c>
      <c r="C6" s="36">
        <v>1</v>
      </c>
      <c r="D6" s="36" t="s">
        <v>12</v>
      </c>
      <c r="E6" s="36">
        <v>622</v>
      </c>
      <c r="F6" s="36">
        <v>53</v>
      </c>
      <c r="G6" s="36">
        <f t="shared" si="2"/>
        <v>675</v>
      </c>
      <c r="H6" s="37">
        <f t="shared" si="3"/>
        <v>742.50000000000011</v>
      </c>
      <c r="I6" s="35">
        <f>I5</f>
        <v>13800</v>
      </c>
      <c r="J6" s="38">
        <f t="shared" si="4"/>
        <v>9315000</v>
      </c>
      <c r="K6" s="39">
        <f t="shared" si="5"/>
        <v>10060200</v>
      </c>
      <c r="L6" s="40">
        <f t="shared" si="6"/>
        <v>21000</v>
      </c>
      <c r="M6" s="41">
        <f t="shared" si="7"/>
        <v>1930500.0000000002</v>
      </c>
      <c r="O6" s="7"/>
    </row>
    <row r="7" spans="1:15" x14ac:dyDescent="0.25">
      <c r="A7" s="35">
        <v>6</v>
      </c>
      <c r="B7" s="36">
        <v>201</v>
      </c>
      <c r="C7" s="36">
        <v>2</v>
      </c>
      <c r="D7" s="36" t="s">
        <v>21</v>
      </c>
      <c r="E7" s="36">
        <v>812</v>
      </c>
      <c r="F7" s="36">
        <v>66</v>
      </c>
      <c r="G7" s="36">
        <f t="shared" si="2"/>
        <v>878</v>
      </c>
      <c r="H7" s="37">
        <f t="shared" si="3"/>
        <v>965.80000000000007</v>
      </c>
      <c r="I7" s="35">
        <f>I6+40</f>
        <v>13840</v>
      </c>
      <c r="J7" s="38">
        <f t="shared" si="4"/>
        <v>12151520</v>
      </c>
      <c r="K7" s="39">
        <f t="shared" si="5"/>
        <v>13123642</v>
      </c>
      <c r="L7" s="40">
        <f t="shared" si="6"/>
        <v>27500</v>
      </c>
      <c r="M7" s="41">
        <f t="shared" si="7"/>
        <v>2511080</v>
      </c>
      <c r="O7" s="7"/>
    </row>
    <row r="8" spans="1:15" x14ac:dyDescent="0.25">
      <c r="A8" s="35">
        <v>7</v>
      </c>
      <c r="B8" s="36">
        <v>202</v>
      </c>
      <c r="C8" s="36">
        <v>2</v>
      </c>
      <c r="D8" s="36" t="s">
        <v>21</v>
      </c>
      <c r="E8" s="36">
        <v>879</v>
      </c>
      <c r="F8" s="36">
        <v>66</v>
      </c>
      <c r="G8" s="36">
        <f t="shared" si="2"/>
        <v>945</v>
      </c>
      <c r="H8" s="37">
        <f t="shared" si="3"/>
        <v>1039.5</v>
      </c>
      <c r="I8" s="35">
        <f t="shared" ref="I8:I26" si="8">I7</f>
        <v>13840</v>
      </c>
      <c r="J8" s="38">
        <f t="shared" si="4"/>
        <v>13078800</v>
      </c>
      <c r="K8" s="39">
        <f t="shared" si="5"/>
        <v>14125104</v>
      </c>
      <c r="L8" s="40">
        <f t="shared" si="6"/>
        <v>29500</v>
      </c>
      <c r="M8" s="41">
        <f t="shared" si="7"/>
        <v>2702700</v>
      </c>
    </row>
    <row r="9" spans="1:15" x14ac:dyDescent="0.25">
      <c r="A9" s="35">
        <v>8</v>
      </c>
      <c r="B9" s="36">
        <v>203</v>
      </c>
      <c r="C9" s="36">
        <v>2</v>
      </c>
      <c r="D9" s="36" t="s">
        <v>21</v>
      </c>
      <c r="E9" s="36">
        <v>879</v>
      </c>
      <c r="F9" s="36">
        <v>66</v>
      </c>
      <c r="G9" s="36">
        <f t="shared" si="2"/>
        <v>945</v>
      </c>
      <c r="H9" s="37">
        <f t="shared" si="3"/>
        <v>1039.5</v>
      </c>
      <c r="I9" s="35">
        <f t="shared" si="8"/>
        <v>13840</v>
      </c>
      <c r="J9" s="38">
        <f t="shared" si="4"/>
        <v>13078800</v>
      </c>
      <c r="K9" s="39">
        <f t="shared" si="5"/>
        <v>14125104</v>
      </c>
      <c r="L9" s="40">
        <f t="shared" si="6"/>
        <v>29500</v>
      </c>
      <c r="M9" s="41">
        <f t="shared" si="7"/>
        <v>2702700</v>
      </c>
    </row>
    <row r="10" spans="1:15" x14ac:dyDescent="0.25">
      <c r="A10" s="35">
        <v>9</v>
      </c>
      <c r="B10" s="36">
        <v>204</v>
      </c>
      <c r="C10" s="36">
        <v>2</v>
      </c>
      <c r="D10" s="36" t="s">
        <v>21</v>
      </c>
      <c r="E10" s="36">
        <v>812</v>
      </c>
      <c r="F10" s="36">
        <v>66</v>
      </c>
      <c r="G10" s="36">
        <f t="shared" si="2"/>
        <v>878</v>
      </c>
      <c r="H10" s="37">
        <f t="shared" si="3"/>
        <v>965.80000000000007</v>
      </c>
      <c r="I10" s="35">
        <f t="shared" si="8"/>
        <v>13840</v>
      </c>
      <c r="J10" s="38">
        <f t="shared" si="4"/>
        <v>12151520</v>
      </c>
      <c r="K10" s="39">
        <f t="shared" si="5"/>
        <v>13123642</v>
      </c>
      <c r="L10" s="40">
        <f t="shared" si="6"/>
        <v>27500</v>
      </c>
      <c r="M10" s="41">
        <f t="shared" si="7"/>
        <v>2511080</v>
      </c>
    </row>
    <row r="11" spans="1:15" x14ac:dyDescent="0.25">
      <c r="A11" s="35">
        <v>10</v>
      </c>
      <c r="B11" s="36">
        <v>205</v>
      </c>
      <c r="C11" s="36">
        <v>2</v>
      </c>
      <c r="D11" s="36" t="s">
        <v>12</v>
      </c>
      <c r="E11" s="36">
        <v>622</v>
      </c>
      <c r="F11" s="36">
        <v>53</v>
      </c>
      <c r="G11" s="36">
        <f t="shared" si="2"/>
        <v>675</v>
      </c>
      <c r="H11" s="37">
        <f t="shared" si="3"/>
        <v>742.50000000000011</v>
      </c>
      <c r="I11" s="35">
        <f t="shared" si="8"/>
        <v>13840</v>
      </c>
      <c r="J11" s="38">
        <f t="shared" si="4"/>
        <v>9342000</v>
      </c>
      <c r="K11" s="39">
        <f t="shared" si="5"/>
        <v>10089360</v>
      </c>
      <c r="L11" s="40">
        <f t="shared" si="6"/>
        <v>21000</v>
      </c>
      <c r="M11" s="41">
        <f t="shared" si="7"/>
        <v>1930500.0000000002</v>
      </c>
    </row>
    <row r="12" spans="1:15" x14ac:dyDescent="0.25">
      <c r="A12" s="35">
        <v>11</v>
      </c>
      <c r="B12" s="36">
        <v>301</v>
      </c>
      <c r="C12" s="36">
        <v>3</v>
      </c>
      <c r="D12" s="36" t="s">
        <v>21</v>
      </c>
      <c r="E12" s="36">
        <v>812</v>
      </c>
      <c r="F12" s="36">
        <v>66</v>
      </c>
      <c r="G12" s="36">
        <f t="shared" si="2"/>
        <v>878</v>
      </c>
      <c r="H12" s="37">
        <f t="shared" si="3"/>
        <v>965.80000000000007</v>
      </c>
      <c r="I12" s="35">
        <f>I11+40</f>
        <v>13880</v>
      </c>
      <c r="J12" s="38">
        <f t="shared" si="4"/>
        <v>12186640</v>
      </c>
      <c r="K12" s="39">
        <f t="shared" si="5"/>
        <v>13161571</v>
      </c>
      <c r="L12" s="40">
        <f t="shared" si="6"/>
        <v>27500</v>
      </c>
      <c r="M12" s="41">
        <f t="shared" si="7"/>
        <v>2511080</v>
      </c>
    </row>
    <row r="13" spans="1:15" x14ac:dyDescent="0.25">
      <c r="A13" s="35">
        <v>12</v>
      </c>
      <c r="B13" s="36">
        <v>302</v>
      </c>
      <c r="C13" s="36">
        <v>3</v>
      </c>
      <c r="D13" s="36" t="s">
        <v>21</v>
      </c>
      <c r="E13" s="36">
        <v>879</v>
      </c>
      <c r="F13" s="36">
        <v>66</v>
      </c>
      <c r="G13" s="36">
        <f t="shared" si="2"/>
        <v>945</v>
      </c>
      <c r="H13" s="37">
        <f t="shared" si="3"/>
        <v>1039.5</v>
      </c>
      <c r="I13" s="35">
        <f t="shared" si="8"/>
        <v>13880</v>
      </c>
      <c r="J13" s="38">
        <f t="shared" si="4"/>
        <v>13116600</v>
      </c>
      <c r="K13" s="39">
        <f t="shared" si="5"/>
        <v>14165928</v>
      </c>
      <c r="L13" s="40">
        <f t="shared" si="6"/>
        <v>29500</v>
      </c>
      <c r="M13" s="41">
        <f t="shared" si="7"/>
        <v>2702700</v>
      </c>
    </row>
    <row r="14" spans="1:15" x14ac:dyDescent="0.25">
      <c r="A14" s="35">
        <v>13</v>
      </c>
      <c r="B14" s="36">
        <v>303</v>
      </c>
      <c r="C14" s="36">
        <v>3</v>
      </c>
      <c r="D14" s="36" t="s">
        <v>21</v>
      </c>
      <c r="E14" s="36">
        <v>879</v>
      </c>
      <c r="F14" s="36">
        <v>66</v>
      </c>
      <c r="G14" s="36">
        <f t="shared" si="2"/>
        <v>945</v>
      </c>
      <c r="H14" s="37">
        <f t="shared" si="3"/>
        <v>1039.5</v>
      </c>
      <c r="I14" s="35">
        <f t="shared" si="8"/>
        <v>13880</v>
      </c>
      <c r="J14" s="38">
        <f t="shared" si="4"/>
        <v>13116600</v>
      </c>
      <c r="K14" s="39">
        <f t="shared" si="5"/>
        <v>14165928</v>
      </c>
      <c r="L14" s="40">
        <f t="shared" si="6"/>
        <v>29500</v>
      </c>
      <c r="M14" s="41">
        <f t="shared" si="7"/>
        <v>2702700</v>
      </c>
    </row>
    <row r="15" spans="1:15" x14ac:dyDescent="0.25">
      <c r="A15" s="35">
        <v>14</v>
      </c>
      <c r="B15" s="36">
        <v>304</v>
      </c>
      <c r="C15" s="36">
        <v>3</v>
      </c>
      <c r="D15" s="36" t="s">
        <v>21</v>
      </c>
      <c r="E15" s="36">
        <v>812</v>
      </c>
      <c r="F15" s="36">
        <v>66</v>
      </c>
      <c r="G15" s="36">
        <f t="shared" si="2"/>
        <v>878</v>
      </c>
      <c r="H15" s="37">
        <f t="shared" si="3"/>
        <v>965.80000000000007</v>
      </c>
      <c r="I15" s="35">
        <f t="shared" si="8"/>
        <v>13880</v>
      </c>
      <c r="J15" s="38">
        <f t="shared" si="4"/>
        <v>12186640</v>
      </c>
      <c r="K15" s="39">
        <f t="shared" si="5"/>
        <v>13161571</v>
      </c>
      <c r="L15" s="40">
        <f t="shared" si="6"/>
        <v>27500</v>
      </c>
      <c r="M15" s="41">
        <f t="shared" si="7"/>
        <v>2511080</v>
      </c>
    </row>
    <row r="16" spans="1:15" x14ac:dyDescent="0.25">
      <c r="A16" s="35">
        <v>15</v>
      </c>
      <c r="B16" s="36">
        <v>305</v>
      </c>
      <c r="C16" s="36">
        <v>3</v>
      </c>
      <c r="D16" s="36" t="s">
        <v>12</v>
      </c>
      <c r="E16" s="36">
        <v>622</v>
      </c>
      <c r="F16" s="36">
        <v>53</v>
      </c>
      <c r="G16" s="36">
        <f t="shared" si="2"/>
        <v>675</v>
      </c>
      <c r="H16" s="37">
        <f t="shared" si="3"/>
        <v>742.50000000000011</v>
      </c>
      <c r="I16" s="35">
        <f t="shared" si="8"/>
        <v>13880</v>
      </c>
      <c r="J16" s="38">
        <f t="shared" si="4"/>
        <v>9369000</v>
      </c>
      <c r="K16" s="39">
        <f t="shared" si="5"/>
        <v>10118520</v>
      </c>
      <c r="L16" s="40">
        <f t="shared" si="6"/>
        <v>21000</v>
      </c>
      <c r="M16" s="41">
        <f t="shared" si="7"/>
        <v>1930500.0000000002</v>
      </c>
    </row>
    <row r="17" spans="1:15" x14ac:dyDescent="0.25">
      <c r="A17" s="35">
        <v>16</v>
      </c>
      <c r="B17" s="36">
        <v>401</v>
      </c>
      <c r="C17" s="36">
        <v>4</v>
      </c>
      <c r="D17" s="36" t="s">
        <v>21</v>
      </c>
      <c r="E17" s="36">
        <v>812</v>
      </c>
      <c r="F17" s="36">
        <v>66</v>
      </c>
      <c r="G17" s="36">
        <f t="shared" si="2"/>
        <v>878</v>
      </c>
      <c r="H17" s="37">
        <f t="shared" si="3"/>
        <v>965.80000000000007</v>
      </c>
      <c r="I17" s="35">
        <f>I16+40</f>
        <v>13920</v>
      </c>
      <c r="J17" s="38">
        <f t="shared" si="4"/>
        <v>12221760</v>
      </c>
      <c r="K17" s="39">
        <f t="shared" si="5"/>
        <v>13199501</v>
      </c>
      <c r="L17" s="40">
        <f t="shared" si="6"/>
        <v>27500</v>
      </c>
      <c r="M17" s="41">
        <f t="shared" si="7"/>
        <v>2511080</v>
      </c>
    </row>
    <row r="18" spans="1:15" x14ac:dyDescent="0.25">
      <c r="A18" s="35">
        <v>17</v>
      </c>
      <c r="B18" s="36">
        <v>402</v>
      </c>
      <c r="C18" s="36">
        <v>4</v>
      </c>
      <c r="D18" s="36" t="s">
        <v>21</v>
      </c>
      <c r="E18" s="36">
        <v>879</v>
      </c>
      <c r="F18" s="36">
        <v>66</v>
      </c>
      <c r="G18" s="36">
        <f t="shared" si="2"/>
        <v>945</v>
      </c>
      <c r="H18" s="37">
        <f t="shared" si="3"/>
        <v>1039.5</v>
      </c>
      <c r="I18" s="35">
        <f t="shared" si="8"/>
        <v>13920</v>
      </c>
      <c r="J18" s="38">
        <f t="shared" si="4"/>
        <v>13154400</v>
      </c>
      <c r="K18" s="39">
        <f t="shared" si="5"/>
        <v>14206752</v>
      </c>
      <c r="L18" s="40">
        <f t="shared" si="6"/>
        <v>29500</v>
      </c>
      <c r="M18" s="41">
        <f t="shared" si="7"/>
        <v>2702700</v>
      </c>
      <c r="O18" s="7">
        <f>J18/H18</f>
        <v>12654.545454545454</v>
      </c>
    </row>
    <row r="19" spans="1:15" x14ac:dyDescent="0.25">
      <c r="A19" s="35">
        <v>18</v>
      </c>
      <c r="B19" s="36">
        <v>403</v>
      </c>
      <c r="C19" s="36">
        <v>4</v>
      </c>
      <c r="D19" s="36" t="s">
        <v>21</v>
      </c>
      <c r="E19" s="36">
        <v>879</v>
      </c>
      <c r="F19" s="36">
        <v>66</v>
      </c>
      <c r="G19" s="36">
        <f t="shared" si="2"/>
        <v>945</v>
      </c>
      <c r="H19" s="37">
        <f t="shared" si="3"/>
        <v>1039.5</v>
      </c>
      <c r="I19" s="35">
        <f t="shared" si="8"/>
        <v>13920</v>
      </c>
      <c r="J19" s="38">
        <f t="shared" si="4"/>
        <v>13154400</v>
      </c>
      <c r="K19" s="39">
        <f t="shared" si="5"/>
        <v>14206752</v>
      </c>
      <c r="L19" s="40">
        <f t="shared" si="6"/>
        <v>29500</v>
      </c>
      <c r="M19" s="41">
        <f t="shared" si="7"/>
        <v>2702700</v>
      </c>
    </row>
    <row r="20" spans="1:15" x14ac:dyDescent="0.25">
      <c r="A20" s="35">
        <v>19</v>
      </c>
      <c r="B20" s="36">
        <v>404</v>
      </c>
      <c r="C20" s="36">
        <v>4</v>
      </c>
      <c r="D20" s="36" t="s">
        <v>21</v>
      </c>
      <c r="E20" s="36">
        <v>812</v>
      </c>
      <c r="F20" s="36">
        <v>66</v>
      </c>
      <c r="G20" s="36">
        <f t="shared" si="2"/>
        <v>878</v>
      </c>
      <c r="H20" s="37">
        <f t="shared" si="3"/>
        <v>965.80000000000007</v>
      </c>
      <c r="I20" s="35">
        <f t="shared" si="8"/>
        <v>13920</v>
      </c>
      <c r="J20" s="38">
        <f t="shared" si="4"/>
        <v>12221760</v>
      </c>
      <c r="K20" s="39">
        <f t="shared" si="5"/>
        <v>13199501</v>
      </c>
      <c r="L20" s="40">
        <f t="shared" si="6"/>
        <v>27500</v>
      </c>
      <c r="M20" s="41">
        <f t="shared" si="7"/>
        <v>2511080</v>
      </c>
    </row>
    <row r="21" spans="1:15" x14ac:dyDescent="0.25">
      <c r="A21" s="35">
        <v>20</v>
      </c>
      <c r="B21" s="36">
        <v>405</v>
      </c>
      <c r="C21" s="36">
        <v>4</v>
      </c>
      <c r="D21" s="36" t="s">
        <v>12</v>
      </c>
      <c r="E21" s="36">
        <v>622</v>
      </c>
      <c r="F21" s="36">
        <v>53</v>
      </c>
      <c r="G21" s="36">
        <f t="shared" si="2"/>
        <v>675</v>
      </c>
      <c r="H21" s="37">
        <f t="shared" si="3"/>
        <v>742.50000000000011</v>
      </c>
      <c r="I21" s="35">
        <f t="shared" si="8"/>
        <v>13920</v>
      </c>
      <c r="J21" s="38">
        <f t="shared" si="4"/>
        <v>9396000</v>
      </c>
      <c r="K21" s="39">
        <f t="shared" si="5"/>
        <v>10147680</v>
      </c>
      <c r="L21" s="40">
        <f t="shared" si="6"/>
        <v>21000</v>
      </c>
      <c r="M21" s="41">
        <f t="shared" si="7"/>
        <v>1930500.0000000002</v>
      </c>
    </row>
    <row r="22" spans="1:15" x14ac:dyDescent="0.25">
      <c r="A22" s="35">
        <v>21</v>
      </c>
      <c r="B22" s="36">
        <v>501</v>
      </c>
      <c r="C22" s="36">
        <v>5</v>
      </c>
      <c r="D22" s="36" t="s">
        <v>21</v>
      </c>
      <c r="E22" s="36">
        <v>812</v>
      </c>
      <c r="F22" s="36">
        <v>66</v>
      </c>
      <c r="G22" s="36">
        <f t="shared" si="2"/>
        <v>878</v>
      </c>
      <c r="H22" s="37">
        <f t="shared" si="3"/>
        <v>965.80000000000007</v>
      </c>
      <c r="I22" s="35">
        <f>I21+40</f>
        <v>13960</v>
      </c>
      <c r="J22" s="38">
        <f t="shared" si="4"/>
        <v>12256880</v>
      </c>
      <c r="K22" s="39">
        <f t="shared" si="5"/>
        <v>13237430</v>
      </c>
      <c r="L22" s="40">
        <f t="shared" si="6"/>
        <v>27500</v>
      </c>
      <c r="M22" s="41">
        <f t="shared" si="7"/>
        <v>2511080</v>
      </c>
    </row>
    <row r="23" spans="1:15" x14ac:dyDescent="0.25">
      <c r="A23" s="35">
        <v>22</v>
      </c>
      <c r="B23" s="36">
        <v>502</v>
      </c>
      <c r="C23" s="36">
        <v>5</v>
      </c>
      <c r="D23" s="36" t="s">
        <v>21</v>
      </c>
      <c r="E23" s="36">
        <v>879</v>
      </c>
      <c r="F23" s="36">
        <v>66</v>
      </c>
      <c r="G23" s="36">
        <f t="shared" si="2"/>
        <v>945</v>
      </c>
      <c r="H23" s="37">
        <f t="shared" si="3"/>
        <v>1039.5</v>
      </c>
      <c r="I23" s="35">
        <f t="shared" si="8"/>
        <v>13960</v>
      </c>
      <c r="J23" s="38">
        <f t="shared" si="4"/>
        <v>13192200</v>
      </c>
      <c r="K23" s="39">
        <f t="shared" si="5"/>
        <v>14247576</v>
      </c>
      <c r="L23" s="40">
        <f t="shared" si="6"/>
        <v>29500</v>
      </c>
      <c r="M23" s="41">
        <f t="shared" si="7"/>
        <v>2702700</v>
      </c>
    </row>
    <row r="24" spans="1:15" x14ac:dyDescent="0.25">
      <c r="A24" s="35">
        <v>23</v>
      </c>
      <c r="B24" s="36">
        <v>503</v>
      </c>
      <c r="C24" s="36">
        <v>5</v>
      </c>
      <c r="D24" s="36" t="s">
        <v>21</v>
      </c>
      <c r="E24" s="36">
        <v>879</v>
      </c>
      <c r="F24" s="36">
        <v>66</v>
      </c>
      <c r="G24" s="36">
        <f t="shared" si="2"/>
        <v>945</v>
      </c>
      <c r="H24" s="37">
        <f t="shared" si="3"/>
        <v>1039.5</v>
      </c>
      <c r="I24" s="35">
        <f t="shared" si="8"/>
        <v>13960</v>
      </c>
      <c r="J24" s="38">
        <f t="shared" si="4"/>
        <v>13192200</v>
      </c>
      <c r="K24" s="39">
        <f t="shared" si="5"/>
        <v>14247576</v>
      </c>
      <c r="L24" s="40">
        <f t="shared" si="6"/>
        <v>29500</v>
      </c>
      <c r="M24" s="41">
        <f t="shared" si="7"/>
        <v>2702700</v>
      </c>
    </row>
    <row r="25" spans="1:15" x14ac:dyDescent="0.25">
      <c r="A25" s="35">
        <v>24</v>
      </c>
      <c r="B25" s="36">
        <v>504</v>
      </c>
      <c r="C25" s="36">
        <v>5</v>
      </c>
      <c r="D25" s="36" t="s">
        <v>21</v>
      </c>
      <c r="E25" s="36">
        <v>812</v>
      </c>
      <c r="F25" s="36">
        <v>66</v>
      </c>
      <c r="G25" s="36">
        <f t="shared" si="2"/>
        <v>878</v>
      </c>
      <c r="H25" s="37">
        <f t="shared" si="3"/>
        <v>965.80000000000007</v>
      </c>
      <c r="I25" s="35">
        <f t="shared" si="8"/>
        <v>13960</v>
      </c>
      <c r="J25" s="38">
        <f t="shared" si="4"/>
        <v>12256880</v>
      </c>
      <c r="K25" s="39">
        <f t="shared" si="5"/>
        <v>13237430</v>
      </c>
      <c r="L25" s="40">
        <f t="shared" si="6"/>
        <v>27500</v>
      </c>
      <c r="M25" s="41">
        <f t="shared" si="7"/>
        <v>2511080</v>
      </c>
    </row>
    <row r="26" spans="1:15" x14ac:dyDescent="0.25">
      <c r="A26" s="35">
        <v>25</v>
      </c>
      <c r="B26" s="36">
        <v>505</v>
      </c>
      <c r="C26" s="36">
        <v>5</v>
      </c>
      <c r="D26" s="36" t="s">
        <v>12</v>
      </c>
      <c r="E26" s="36">
        <v>622</v>
      </c>
      <c r="F26" s="36">
        <v>53</v>
      </c>
      <c r="G26" s="36">
        <f t="shared" si="2"/>
        <v>675</v>
      </c>
      <c r="H26" s="37">
        <f t="shared" si="3"/>
        <v>742.50000000000011</v>
      </c>
      <c r="I26" s="35">
        <f t="shared" si="8"/>
        <v>13960</v>
      </c>
      <c r="J26" s="38">
        <f t="shared" si="4"/>
        <v>9423000</v>
      </c>
      <c r="K26" s="39">
        <f t="shared" si="5"/>
        <v>10176840</v>
      </c>
      <c r="L26" s="40">
        <f t="shared" si="6"/>
        <v>21000</v>
      </c>
      <c r="M26" s="41">
        <f t="shared" si="7"/>
        <v>1930500.0000000002</v>
      </c>
    </row>
    <row r="27" spans="1:15" x14ac:dyDescent="0.25">
      <c r="A27" s="42" t="s">
        <v>3</v>
      </c>
      <c r="B27" s="42"/>
      <c r="C27" s="42"/>
      <c r="D27" s="42"/>
      <c r="E27" s="43">
        <f t="shared" ref="E27:G27" si="9">SUM(E2:E26)</f>
        <v>20020</v>
      </c>
      <c r="F27" s="43">
        <f t="shared" si="9"/>
        <v>1585</v>
      </c>
      <c r="G27" s="43">
        <f t="shared" si="9"/>
        <v>21605</v>
      </c>
      <c r="H27" s="44">
        <f>SUM(H2:H26)</f>
        <v>23765.499999999996</v>
      </c>
      <c r="I27" s="35"/>
      <c r="J27" s="45">
        <f>SUM(J2:J26)</f>
        <v>299877400</v>
      </c>
      <c r="K27" s="46">
        <f>SUM(K2:K26)</f>
        <v>323867592</v>
      </c>
      <c r="L27" s="47"/>
      <c r="M27" s="48">
        <f>SUM(M2:M26)</f>
        <v>61790300</v>
      </c>
    </row>
  </sheetData>
  <mergeCells count="1">
    <mergeCell ref="A27:D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D5E4C-BC21-4E75-B770-7B47FA5DA116}">
  <dimension ref="A1:O38"/>
  <sheetViews>
    <sheetView zoomScale="145" zoomScaleNormal="145" workbookViewId="0"/>
  </sheetViews>
  <sheetFormatPr defaultRowHeight="15" x14ac:dyDescent="0.25"/>
  <cols>
    <col min="1" max="1" width="4" style="21" customWidth="1"/>
    <col min="2" max="2" width="5.140625" style="21" customWidth="1"/>
    <col min="3" max="3" width="4.7109375" style="21" customWidth="1"/>
    <col min="4" max="4" width="6.140625" style="21" customWidth="1"/>
    <col min="5" max="5" width="7.140625" style="34" customWidth="1"/>
    <col min="6" max="6" width="6.7109375" style="34" customWidth="1"/>
    <col min="7" max="8" width="6" style="25" customWidth="1"/>
    <col min="9" max="9" width="7.140625" style="25" customWidth="1"/>
    <col min="10" max="10" width="11.5703125" style="25" customWidth="1"/>
    <col min="11" max="11" width="10.5703125" style="25" customWidth="1"/>
    <col min="12" max="12" width="7.7109375" style="25" customWidth="1"/>
    <col min="13" max="13" width="9.85546875" style="25" customWidth="1"/>
    <col min="15" max="15" width="10.42578125" bestFit="1" customWidth="1"/>
  </cols>
  <sheetData>
    <row r="1" spans="1:15" ht="54" customHeight="1" x14ac:dyDescent="0.25">
      <c r="A1" s="19" t="s">
        <v>1</v>
      </c>
      <c r="B1" s="31" t="s">
        <v>0</v>
      </c>
      <c r="C1" s="31" t="s">
        <v>2</v>
      </c>
      <c r="D1" s="31" t="s">
        <v>11</v>
      </c>
      <c r="E1" s="31" t="s">
        <v>33</v>
      </c>
      <c r="F1" s="32" t="s">
        <v>34</v>
      </c>
      <c r="G1" s="32" t="s">
        <v>35</v>
      </c>
      <c r="H1" s="24" t="s">
        <v>13</v>
      </c>
      <c r="I1" s="19" t="s">
        <v>40</v>
      </c>
      <c r="J1" s="31" t="s">
        <v>36</v>
      </c>
      <c r="K1" s="33" t="s">
        <v>37</v>
      </c>
      <c r="L1" s="32" t="s">
        <v>38</v>
      </c>
      <c r="M1" s="32" t="s">
        <v>39</v>
      </c>
    </row>
    <row r="2" spans="1:15" x14ac:dyDescent="0.25">
      <c r="A2" s="35">
        <v>1</v>
      </c>
      <c r="B2" s="37">
        <v>101</v>
      </c>
      <c r="C2" s="37">
        <v>1</v>
      </c>
      <c r="D2" s="37" t="s">
        <v>12</v>
      </c>
      <c r="E2" s="37">
        <v>635</v>
      </c>
      <c r="F2" s="37">
        <v>74</v>
      </c>
      <c r="G2" s="37">
        <f>E2+F2</f>
        <v>709</v>
      </c>
      <c r="H2" s="37">
        <f>G2*1.1</f>
        <v>779.90000000000009</v>
      </c>
      <c r="I2" s="35">
        <v>13800</v>
      </c>
      <c r="J2" s="49">
        <f>G2*I2</f>
        <v>9784200</v>
      </c>
      <c r="K2" s="50">
        <f>ROUND(J2*1.08,0)</f>
        <v>10566936</v>
      </c>
      <c r="L2" s="51">
        <f t="shared" ref="L2" si="0">MROUND((K2*0.025/12),500)</f>
        <v>22000</v>
      </c>
      <c r="M2" s="50">
        <f t="shared" ref="M2" si="1">G2*2600</f>
        <v>1843400</v>
      </c>
      <c r="O2" s="7"/>
    </row>
    <row r="3" spans="1:15" x14ac:dyDescent="0.25">
      <c r="A3" s="35">
        <v>2</v>
      </c>
      <c r="B3" s="37">
        <v>102</v>
      </c>
      <c r="C3" s="37">
        <v>1</v>
      </c>
      <c r="D3" s="37" t="s">
        <v>12</v>
      </c>
      <c r="E3" s="37">
        <v>635</v>
      </c>
      <c r="F3" s="37">
        <v>74</v>
      </c>
      <c r="G3" s="37">
        <f t="shared" ref="G3:G37" si="2">E3+F3</f>
        <v>709</v>
      </c>
      <c r="H3" s="37">
        <f t="shared" ref="H3:H37" si="3">G3*1.1</f>
        <v>779.90000000000009</v>
      </c>
      <c r="I3" s="35">
        <f>I2</f>
        <v>13800</v>
      </c>
      <c r="J3" s="49">
        <f t="shared" ref="J3:J37" si="4">G3*I3</f>
        <v>9784200</v>
      </c>
      <c r="K3" s="50">
        <f t="shared" ref="K3:K37" si="5">ROUND(J3*1.08,0)</f>
        <v>10566936</v>
      </c>
      <c r="L3" s="51">
        <f t="shared" ref="L3:L37" si="6">MROUND((K3*0.025/12),500)</f>
        <v>22000</v>
      </c>
      <c r="M3" s="50">
        <f t="shared" ref="M3:M37" si="7">G3*2600</f>
        <v>1843400</v>
      </c>
      <c r="O3" s="7"/>
    </row>
    <row r="4" spans="1:15" x14ac:dyDescent="0.25">
      <c r="A4" s="35">
        <v>3</v>
      </c>
      <c r="B4" s="37">
        <v>103</v>
      </c>
      <c r="C4" s="37">
        <v>1</v>
      </c>
      <c r="D4" s="37" t="s">
        <v>21</v>
      </c>
      <c r="E4" s="37">
        <v>810</v>
      </c>
      <c r="F4" s="37">
        <v>66</v>
      </c>
      <c r="G4" s="37">
        <f t="shared" si="2"/>
        <v>876</v>
      </c>
      <c r="H4" s="37">
        <f t="shared" si="3"/>
        <v>963.6</v>
      </c>
      <c r="I4" s="35">
        <f>I3</f>
        <v>13800</v>
      </c>
      <c r="J4" s="49">
        <f t="shared" si="4"/>
        <v>12088800</v>
      </c>
      <c r="K4" s="50">
        <f t="shared" si="5"/>
        <v>13055904</v>
      </c>
      <c r="L4" s="51">
        <f t="shared" si="6"/>
        <v>27000</v>
      </c>
      <c r="M4" s="50">
        <f t="shared" si="7"/>
        <v>2277600</v>
      </c>
      <c r="O4" s="7"/>
    </row>
    <row r="5" spans="1:15" x14ac:dyDescent="0.25">
      <c r="A5" s="35">
        <v>4</v>
      </c>
      <c r="B5" s="37">
        <v>104</v>
      </c>
      <c r="C5" s="37">
        <v>1</v>
      </c>
      <c r="D5" s="37" t="s">
        <v>21</v>
      </c>
      <c r="E5" s="37">
        <v>791</v>
      </c>
      <c r="F5" s="37">
        <v>66</v>
      </c>
      <c r="G5" s="37">
        <f t="shared" si="2"/>
        <v>857</v>
      </c>
      <c r="H5" s="37">
        <f t="shared" si="3"/>
        <v>942.7</v>
      </c>
      <c r="I5" s="35">
        <f>I2</f>
        <v>13800</v>
      </c>
      <c r="J5" s="49">
        <f t="shared" si="4"/>
        <v>11826600</v>
      </c>
      <c r="K5" s="50">
        <f t="shared" si="5"/>
        <v>12772728</v>
      </c>
      <c r="L5" s="51">
        <f t="shared" si="6"/>
        <v>26500</v>
      </c>
      <c r="M5" s="50">
        <f t="shared" si="7"/>
        <v>2228200</v>
      </c>
      <c r="O5" s="7"/>
    </row>
    <row r="6" spans="1:15" x14ac:dyDescent="0.25">
      <c r="A6" s="35">
        <v>5</v>
      </c>
      <c r="B6" s="37">
        <v>105</v>
      </c>
      <c r="C6" s="37">
        <v>1</v>
      </c>
      <c r="D6" s="37" t="s">
        <v>12</v>
      </c>
      <c r="E6" s="37">
        <v>619</v>
      </c>
      <c r="F6" s="37">
        <v>74</v>
      </c>
      <c r="G6" s="37">
        <f t="shared" si="2"/>
        <v>693</v>
      </c>
      <c r="H6" s="37">
        <f t="shared" si="3"/>
        <v>762.30000000000007</v>
      </c>
      <c r="I6" s="35">
        <f>I5</f>
        <v>13800</v>
      </c>
      <c r="J6" s="49">
        <f t="shared" si="4"/>
        <v>9563400</v>
      </c>
      <c r="K6" s="50">
        <f t="shared" si="5"/>
        <v>10328472</v>
      </c>
      <c r="L6" s="51">
        <f t="shared" si="6"/>
        <v>21500</v>
      </c>
      <c r="M6" s="50">
        <f t="shared" si="7"/>
        <v>1801800</v>
      </c>
      <c r="O6" s="7"/>
    </row>
    <row r="7" spans="1:15" x14ac:dyDescent="0.25">
      <c r="A7" s="35">
        <v>6</v>
      </c>
      <c r="B7" s="37">
        <v>106</v>
      </c>
      <c r="C7" s="37">
        <v>1</v>
      </c>
      <c r="D7" s="37" t="s">
        <v>21</v>
      </c>
      <c r="E7" s="37">
        <v>804</v>
      </c>
      <c r="F7" s="37">
        <v>74</v>
      </c>
      <c r="G7" s="37">
        <f t="shared" si="2"/>
        <v>878</v>
      </c>
      <c r="H7" s="37">
        <f t="shared" si="3"/>
        <v>965.80000000000007</v>
      </c>
      <c r="I7" s="35">
        <f>I6</f>
        <v>13800</v>
      </c>
      <c r="J7" s="49">
        <f t="shared" si="4"/>
        <v>12116400</v>
      </c>
      <c r="K7" s="50">
        <f t="shared" si="5"/>
        <v>13085712</v>
      </c>
      <c r="L7" s="51">
        <f t="shared" si="6"/>
        <v>27500</v>
      </c>
      <c r="M7" s="50">
        <f t="shared" si="7"/>
        <v>2282800</v>
      </c>
      <c r="O7" s="7"/>
    </row>
    <row r="8" spans="1:15" x14ac:dyDescent="0.25">
      <c r="A8" s="35">
        <v>7</v>
      </c>
      <c r="B8" s="37">
        <v>201</v>
      </c>
      <c r="C8" s="37">
        <v>2</v>
      </c>
      <c r="D8" s="37" t="s">
        <v>12</v>
      </c>
      <c r="E8" s="37">
        <v>635</v>
      </c>
      <c r="F8" s="37">
        <v>74</v>
      </c>
      <c r="G8" s="37">
        <f t="shared" si="2"/>
        <v>709</v>
      </c>
      <c r="H8" s="37">
        <f t="shared" si="3"/>
        <v>779.90000000000009</v>
      </c>
      <c r="I8" s="35">
        <f>I7+40</f>
        <v>13840</v>
      </c>
      <c r="J8" s="49">
        <f t="shared" si="4"/>
        <v>9812560</v>
      </c>
      <c r="K8" s="50">
        <f t="shared" si="5"/>
        <v>10597565</v>
      </c>
      <c r="L8" s="51">
        <f t="shared" si="6"/>
        <v>22000</v>
      </c>
      <c r="M8" s="50">
        <f t="shared" si="7"/>
        <v>1843400</v>
      </c>
      <c r="O8" s="7"/>
    </row>
    <row r="9" spans="1:15" x14ac:dyDescent="0.25">
      <c r="A9" s="35">
        <v>8</v>
      </c>
      <c r="B9" s="37">
        <v>202</v>
      </c>
      <c r="C9" s="37">
        <v>2</v>
      </c>
      <c r="D9" s="37" t="s">
        <v>12</v>
      </c>
      <c r="E9" s="37">
        <v>635</v>
      </c>
      <c r="F9" s="37">
        <v>74</v>
      </c>
      <c r="G9" s="37">
        <f t="shared" si="2"/>
        <v>709</v>
      </c>
      <c r="H9" s="37">
        <f t="shared" si="3"/>
        <v>779.90000000000009</v>
      </c>
      <c r="I9" s="35">
        <f t="shared" ref="I9:I37" si="8">I8</f>
        <v>13840</v>
      </c>
      <c r="J9" s="49">
        <f t="shared" si="4"/>
        <v>9812560</v>
      </c>
      <c r="K9" s="50">
        <f t="shared" si="5"/>
        <v>10597565</v>
      </c>
      <c r="L9" s="51">
        <f t="shared" si="6"/>
        <v>22000</v>
      </c>
      <c r="M9" s="50">
        <f t="shared" si="7"/>
        <v>1843400</v>
      </c>
    </row>
    <row r="10" spans="1:15" x14ac:dyDescent="0.25">
      <c r="A10" s="35">
        <v>9</v>
      </c>
      <c r="B10" s="37">
        <v>203</v>
      </c>
      <c r="C10" s="37">
        <v>2</v>
      </c>
      <c r="D10" s="37" t="s">
        <v>21</v>
      </c>
      <c r="E10" s="37">
        <v>810</v>
      </c>
      <c r="F10" s="37">
        <v>66</v>
      </c>
      <c r="G10" s="37">
        <f t="shared" si="2"/>
        <v>876</v>
      </c>
      <c r="H10" s="37">
        <f t="shared" si="3"/>
        <v>963.6</v>
      </c>
      <c r="I10" s="35">
        <f t="shared" si="8"/>
        <v>13840</v>
      </c>
      <c r="J10" s="49">
        <f t="shared" si="4"/>
        <v>12123840</v>
      </c>
      <c r="K10" s="50">
        <f t="shared" si="5"/>
        <v>13093747</v>
      </c>
      <c r="L10" s="51">
        <f t="shared" si="6"/>
        <v>27500</v>
      </c>
      <c r="M10" s="50">
        <f t="shared" si="7"/>
        <v>2277600</v>
      </c>
    </row>
    <row r="11" spans="1:15" x14ac:dyDescent="0.25">
      <c r="A11" s="35">
        <v>10</v>
      </c>
      <c r="B11" s="37">
        <v>204</v>
      </c>
      <c r="C11" s="37">
        <v>2</v>
      </c>
      <c r="D11" s="37" t="s">
        <v>21</v>
      </c>
      <c r="E11" s="37">
        <v>791</v>
      </c>
      <c r="F11" s="37">
        <v>66</v>
      </c>
      <c r="G11" s="37">
        <f t="shared" si="2"/>
        <v>857</v>
      </c>
      <c r="H11" s="37">
        <f t="shared" si="3"/>
        <v>942.7</v>
      </c>
      <c r="I11" s="35">
        <f t="shared" si="8"/>
        <v>13840</v>
      </c>
      <c r="J11" s="49">
        <f t="shared" si="4"/>
        <v>11860880</v>
      </c>
      <c r="K11" s="50">
        <f t="shared" si="5"/>
        <v>12809750</v>
      </c>
      <c r="L11" s="51">
        <f t="shared" si="6"/>
        <v>26500</v>
      </c>
      <c r="M11" s="50">
        <f t="shared" si="7"/>
        <v>2228200</v>
      </c>
    </row>
    <row r="12" spans="1:15" x14ac:dyDescent="0.25">
      <c r="A12" s="35">
        <v>11</v>
      </c>
      <c r="B12" s="37">
        <v>205</v>
      </c>
      <c r="C12" s="37">
        <v>2</v>
      </c>
      <c r="D12" s="37" t="s">
        <v>12</v>
      </c>
      <c r="E12" s="37">
        <v>619</v>
      </c>
      <c r="F12" s="37">
        <v>74</v>
      </c>
      <c r="G12" s="37">
        <f t="shared" si="2"/>
        <v>693</v>
      </c>
      <c r="H12" s="37">
        <f t="shared" si="3"/>
        <v>762.30000000000007</v>
      </c>
      <c r="I12" s="35">
        <f t="shared" si="8"/>
        <v>13840</v>
      </c>
      <c r="J12" s="49">
        <f t="shared" si="4"/>
        <v>9591120</v>
      </c>
      <c r="K12" s="50">
        <f t="shared" si="5"/>
        <v>10358410</v>
      </c>
      <c r="L12" s="51">
        <f t="shared" si="6"/>
        <v>21500</v>
      </c>
      <c r="M12" s="50">
        <f t="shared" si="7"/>
        <v>1801800</v>
      </c>
    </row>
    <row r="13" spans="1:15" x14ac:dyDescent="0.25">
      <c r="A13" s="35">
        <v>12</v>
      </c>
      <c r="B13" s="37">
        <v>206</v>
      </c>
      <c r="C13" s="37">
        <v>2</v>
      </c>
      <c r="D13" s="37" t="s">
        <v>21</v>
      </c>
      <c r="E13" s="37">
        <v>804</v>
      </c>
      <c r="F13" s="37">
        <v>74</v>
      </c>
      <c r="G13" s="37">
        <f t="shared" si="2"/>
        <v>878</v>
      </c>
      <c r="H13" s="37">
        <f t="shared" si="3"/>
        <v>965.80000000000007</v>
      </c>
      <c r="I13" s="35">
        <f t="shared" si="8"/>
        <v>13840</v>
      </c>
      <c r="J13" s="49">
        <f t="shared" si="4"/>
        <v>12151520</v>
      </c>
      <c r="K13" s="50">
        <f t="shared" si="5"/>
        <v>13123642</v>
      </c>
      <c r="L13" s="51">
        <f t="shared" si="6"/>
        <v>27500</v>
      </c>
      <c r="M13" s="50">
        <f t="shared" si="7"/>
        <v>2282800</v>
      </c>
    </row>
    <row r="14" spans="1:15" x14ac:dyDescent="0.25">
      <c r="A14" s="35">
        <v>13</v>
      </c>
      <c r="B14" s="37">
        <v>301</v>
      </c>
      <c r="C14" s="37">
        <v>3</v>
      </c>
      <c r="D14" s="37" t="s">
        <v>12</v>
      </c>
      <c r="E14" s="37">
        <v>635</v>
      </c>
      <c r="F14" s="37">
        <v>74</v>
      </c>
      <c r="G14" s="37">
        <f t="shared" si="2"/>
        <v>709</v>
      </c>
      <c r="H14" s="37">
        <f t="shared" si="3"/>
        <v>779.90000000000009</v>
      </c>
      <c r="I14" s="35">
        <f>I13+40</f>
        <v>13880</v>
      </c>
      <c r="J14" s="49">
        <f t="shared" si="4"/>
        <v>9840920</v>
      </c>
      <c r="K14" s="50">
        <f t="shared" si="5"/>
        <v>10628194</v>
      </c>
      <c r="L14" s="51">
        <f t="shared" si="6"/>
        <v>22000</v>
      </c>
      <c r="M14" s="50">
        <f t="shared" si="7"/>
        <v>1843400</v>
      </c>
    </row>
    <row r="15" spans="1:15" x14ac:dyDescent="0.25">
      <c r="A15" s="35">
        <v>14</v>
      </c>
      <c r="B15" s="37">
        <v>302</v>
      </c>
      <c r="C15" s="37">
        <v>3</v>
      </c>
      <c r="D15" s="37" t="s">
        <v>12</v>
      </c>
      <c r="E15" s="37">
        <v>635</v>
      </c>
      <c r="F15" s="37">
        <v>74</v>
      </c>
      <c r="G15" s="37">
        <f t="shared" si="2"/>
        <v>709</v>
      </c>
      <c r="H15" s="37">
        <f t="shared" si="3"/>
        <v>779.90000000000009</v>
      </c>
      <c r="I15" s="35">
        <f t="shared" si="8"/>
        <v>13880</v>
      </c>
      <c r="J15" s="49">
        <f t="shared" si="4"/>
        <v>9840920</v>
      </c>
      <c r="K15" s="50">
        <f t="shared" si="5"/>
        <v>10628194</v>
      </c>
      <c r="L15" s="51">
        <f t="shared" si="6"/>
        <v>22000</v>
      </c>
      <c r="M15" s="50">
        <f t="shared" si="7"/>
        <v>1843400</v>
      </c>
    </row>
    <row r="16" spans="1:15" x14ac:dyDescent="0.25">
      <c r="A16" s="35">
        <v>15</v>
      </c>
      <c r="B16" s="37">
        <v>303</v>
      </c>
      <c r="C16" s="37">
        <v>3</v>
      </c>
      <c r="D16" s="37" t="s">
        <v>21</v>
      </c>
      <c r="E16" s="37">
        <v>810</v>
      </c>
      <c r="F16" s="37">
        <v>66</v>
      </c>
      <c r="G16" s="37">
        <f t="shared" si="2"/>
        <v>876</v>
      </c>
      <c r="H16" s="37">
        <f t="shared" si="3"/>
        <v>963.6</v>
      </c>
      <c r="I16" s="35">
        <f t="shared" si="8"/>
        <v>13880</v>
      </c>
      <c r="J16" s="49">
        <f t="shared" si="4"/>
        <v>12158880</v>
      </c>
      <c r="K16" s="50">
        <f t="shared" si="5"/>
        <v>13131590</v>
      </c>
      <c r="L16" s="51">
        <f t="shared" si="6"/>
        <v>27500</v>
      </c>
      <c r="M16" s="50">
        <f t="shared" si="7"/>
        <v>2277600</v>
      </c>
    </row>
    <row r="17" spans="1:15" x14ac:dyDescent="0.25">
      <c r="A17" s="35">
        <v>16</v>
      </c>
      <c r="B17" s="37">
        <v>304</v>
      </c>
      <c r="C17" s="37">
        <v>3</v>
      </c>
      <c r="D17" s="37" t="s">
        <v>21</v>
      </c>
      <c r="E17" s="37">
        <v>791</v>
      </c>
      <c r="F17" s="37">
        <v>66</v>
      </c>
      <c r="G17" s="37">
        <f t="shared" si="2"/>
        <v>857</v>
      </c>
      <c r="H17" s="37">
        <f t="shared" si="3"/>
        <v>942.7</v>
      </c>
      <c r="I17" s="35">
        <f t="shared" si="8"/>
        <v>13880</v>
      </c>
      <c r="J17" s="49">
        <f t="shared" si="4"/>
        <v>11895160</v>
      </c>
      <c r="K17" s="50">
        <f t="shared" si="5"/>
        <v>12846773</v>
      </c>
      <c r="L17" s="51">
        <f t="shared" si="6"/>
        <v>27000</v>
      </c>
      <c r="M17" s="50">
        <f t="shared" si="7"/>
        <v>2228200</v>
      </c>
    </row>
    <row r="18" spans="1:15" x14ac:dyDescent="0.25">
      <c r="A18" s="35">
        <v>17</v>
      </c>
      <c r="B18" s="37">
        <v>305</v>
      </c>
      <c r="C18" s="37">
        <v>3</v>
      </c>
      <c r="D18" s="37" t="s">
        <v>12</v>
      </c>
      <c r="E18" s="37">
        <v>619</v>
      </c>
      <c r="F18" s="37">
        <v>74</v>
      </c>
      <c r="G18" s="37">
        <f t="shared" si="2"/>
        <v>693</v>
      </c>
      <c r="H18" s="37">
        <f t="shared" si="3"/>
        <v>762.30000000000007</v>
      </c>
      <c r="I18" s="35">
        <f t="shared" si="8"/>
        <v>13880</v>
      </c>
      <c r="J18" s="49">
        <f t="shared" si="4"/>
        <v>9618840</v>
      </c>
      <c r="K18" s="50">
        <f t="shared" si="5"/>
        <v>10388347</v>
      </c>
      <c r="L18" s="51">
        <f t="shared" si="6"/>
        <v>21500</v>
      </c>
      <c r="M18" s="50">
        <f t="shared" si="7"/>
        <v>1801800</v>
      </c>
    </row>
    <row r="19" spans="1:15" x14ac:dyDescent="0.25">
      <c r="A19" s="35">
        <v>18</v>
      </c>
      <c r="B19" s="37">
        <v>306</v>
      </c>
      <c r="C19" s="37">
        <v>3</v>
      </c>
      <c r="D19" s="37" t="s">
        <v>21</v>
      </c>
      <c r="E19" s="37">
        <v>804</v>
      </c>
      <c r="F19" s="37">
        <v>74</v>
      </c>
      <c r="G19" s="37">
        <f t="shared" si="2"/>
        <v>878</v>
      </c>
      <c r="H19" s="37">
        <f t="shared" si="3"/>
        <v>965.80000000000007</v>
      </c>
      <c r="I19" s="35">
        <f t="shared" si="8"/>
        <v>13880</v>
      </c>
      <c r="J19" s="49">
        <f t="shared" si="4"/>
        <v>12186640</v>
      </c>
      <c r="K19" s="50">
        <f t="shared" si="5"/>
        <v>13161571</v>
      </c>
      <c r="L19" s="51">
        <f t="shared" si="6"/>
        <v>27500</v>
      </c>
      <c r="M19" s="50">
        <f t="shared" si="7"/>
        <v>2282800</v>
      </c>
    </row>
    <row r="20" spans="1:15" x14ac:dyDescent="0.25">
      <c r="A20" s="35">
        <v>19</v>
      </c>
      <c r="B20" s="37">
        <v>401</v>
      </c>
      <c r="C20" s="37">
        <v>4</v>
      </c>
      <c r="D20" s="37" t="s">
        <v>12</v>
      </c>
      <c r="E20" s="37">
        <v>635</v>
      </c>
      <c r="F20" s="37">
        <v>74</v>
      </c>
      <c r="G20" s="37">
        <f t="shared" si="2"/>
        <v>709</v>
      </c>
      <c r="H20" s="37">
        <f t="shared" si="3"/>
        <v>779.90000000000009</v>
      </c>
      <c r="I20" s="35">
        <f>I19+40</f>
        <v>13920</v>
      </c>
      <c r="J20" s="49">
        <f t="shared" si="4"/>
        <v>9869280</v>
      </c>
      <c r="K20" s="50">
        <f t="shared" si="5"/>
        <v>10658822</v>
      </c>
      <c r="L20" s="51">
        <f t="shared" si="6"/>
        <v>22000</v>
      </c>
      <c r="M20" s="50">
        <f t="shared" si="7"/>
        <v>1843400</v>
      </c>
    </row>
    <row r="21" spans="1:15" x14ac:dyDescent="0.25">
      <c r="A21" s="35">
        <v>20</v>
      </c>
      <c r="B21" s="37">
        <v>402</v>
      </c>
      <c r="C21" s="37">
        <v>4</v>
      </c>
      <c r="D21" s="37" t="s">
        <v>12</v>
      </c>
      <c r="E21" s="37">
        <v>635</v>
      </c>
      <c r="F21" s="37">
        <v>74</v>
      </c>
      <c r="G21" s="37">
        <f t="shared" si="2"/>
        <v>709</v>
      </c>
      <c r="H21" s="37">
        <f t="shared" si="3"/>
        <v>779.90000000000009</v>
      </c>
      <c r="I21" s="35">
        <f t="shared" si="8"/>
        <v>13920</v>
      </c>
      <c r="J21" s="49">
        <f t="shared" si="4"/>
        <v>9869280</v>
      </c>
      <c r="K21" s="50">
        <f t="shared" si="5"/>
        <v>10658822</v>
      </c>
      <c r="L21" s="51">
        <f t="shared" si="6"/>
        <v>22000</v>
      </c>
      <c r="M21" s="50">
        <f t="shared" si="7"/>
        <v>1843400</v>
      </c>
      <c r="O21" s="7">
        <f>J21/G21</f>
        <v>13920</v>
      </c>
    </row>
    <row r="22" spans="1:15" x14ac:dyDescent="0.25">
      <c r="A22" s="35">
        <v>21</v>
      </c>
      <c r="B22" s="37">
        <v>403</v>
      </c>
      <c r="C22" s="37">
        <v>4</v>
      </c>
      <c r="D22" s="37" t="s">
        <v>21</v>
      </c>
      <c r="E22" s="37">
        <v>810</v>
      </c>
      <c r="F22" s="37">
        <v>66</v>
      </c>
      <c r="G22" s="37">
        <f t="shared" si="2"/>
        <v>876</v>
      </c>
      <c r="H22" s="37">
        <f t="shared" si="3"/>
        <v>963.6</v>
      </c>
      <c r="I22" s="35">
        <f t="shared" si="8"/>
        <v>13920</v>
      </c>
      <c r="J22" s="49">
        <f t="shared" si="4"/>
        <v>12193920</v>
      </c>
      <c r="K22" s="50">
        <f t="shared" si="5"/>
        <v>13169434</v>
      </c>
      <c r="L22" s="51">
        <f t="shared" si="6"/>
        <v>27500</v>
      </c>
      <c r="M22" s="50">
        <f t="shared" si="7"/>
        <v>2277600</v>
      </c>
    </row>
    <row r="23" spans="1:15" x14ac:dyDescent="0.25">
      <c r="A23" s="35">
        <v>22</v>
      </c>
      <c r="B23" s="37">
        <v>404</v>
      </c>
      <c r="C23" s="37">
        <v>4</v>
      </c>
      <c r="D23" s="37" t="s">
        <v>21</v>
      </c>
      <c r="E23" s="37">
        <v>791</v>
      </c>
      <c r="F23" s="37">
        <v>66</v>
      </c>
      <c r="G23" s="37">
        <f t="shared" si="2"/>
        <v>857</v>
      </c>
      <c r="H23" s="37">
        <f t="shared" si="3"/>
        <v>942.7</v>
      </c>
      <c r="I23" s="35">
        <f t="shared" si="8"/>
        <v>13920</v>
      </c>
      <c r="J23" s="49">
        <f t="shared" si="4"/>
        <v>11929440</v>
      </c>
      <c r="K23" s="50">
        <f t="shared" si="5"/>
        <v>12883795</v>
      </c>
      <c r="L23" s="51">
        <f t="shared" si="6"/>
        <v>27000</v>
      </c>
      <c r="M23" s="50">
        <f t="shared" si="7"/>
        <v>2228200</v>
      </c>
    </row>
    <row r="24" spans="1:15" x14ac:dyDescent="0.25">
      <c r="A24" s="35">
        <v>23</v>
      </c>
      <c r="B24" s="37">
        <v>405</v>
      </c>
      <c r="C24" s="37">
        <v>4</v>
      </c>
      <c r="D24" s="37" t="s">
        <v>12</v>
      </c>
      <c r="E24" s="37">
        <v>619</v>
      </c>
      <c r="F24" s="37">
        <v>74</v>
      </c>
      <c r="G24" s="37">
        <f t="shared" si="2"/>
        <v>693</v>
      </c>
      <c r="H24" s="37">
        <f t="shared" si="3"/>
        <v>762.30000000000007</v>
      </c>
      <c r="I24" s="35">
        <f t="shared" si="8"/>
        <v>13920</v>
      </c>
      <c r="J24" s="49">
        <f t="shared" si="4"/>
        <v>9646560</v>
      </c>
      <c r="K24" s="50">
        <f t="shared" si="5"/>
        <v>10418285</v>
      </c>
      <c r="L24" s="51">
        <f t="shared" si="6"/>
        <v>21500</v>
      </c>
      <c r="M24" s="50">
        <f t="shared" si="7"/>
        <v>1801800</v>
      </c>
    </row>
    <row r="25" spans="1:15" x14ac:dyDescent="0.25">
      <c r="A25" s="35">
        <v>24</v>
      </c>
      <c r="B25" s="37">
        <v>406</v>
      </c>
      <c r="C25" s="37">
        <v>4</v>
      </c>
      <c r="D25" s="37" t="s">
        <v>21</v>
      </c>
      <c r="E25" s="37">
        <v>804</v>
      </c>
      <c r="F25" s="37">
        <v>74</v>
      </c>
      <c r="G25" s="37">
        <f t="shared" si="2"/>
        <v>878</v>
      </c>
      <c r="H25" s="37">
        <f t="shared" si="3"/>
        <v>965.80000000000007</v>
      </c>
      <c r="I25" s="35">
        <f t="shared" si="8"/>
        <v>13920</v>
      </c>
      <c r="J25" s="49">
        <f t="shared" si="4"/>
        <v>12221760</v>
      </c>
      <c r="K25" s="50">
        <f t="shared" si="5"/>
        <v>13199501</v>
      </c>
      <c r="L25" s="51">
        <f t="shared" si="6"/>
        <v>27500</v>
      </c>
      <c r="M25" s="50">
        <f t="shared" si="7"/>
        <v>2282800</v>
      </c>
    </row>
    <row r="26" spans="1:15" x14ac:dyDescent="0.25">
      <c r="A26" s="35">
        <v>25</v>
      </c>
      <c r="B26" s="37">
        <v>501</v>
      </c>
      <c r="C26" s="37">
        <v>5</v>
      </c>
      <c r="D26" s="37" t="s">
        <v>12</v>
      </c>
      <c r="E26" s="37">
        <v>635</v>
      </c>
      <c r="F26" s="37">
        <v>74</v>
      </c>
      <c r="G26" s="37">
        <f t="shared" si="2"/>
        <v>709</v>
      </c>
      <c r="H26" s="37">
        <f t="shared" si="3"/>
        <v>779.90000000000009</v>
      </c>
      <c r="I26" s="35">
        <f>I25+40</f>
        <v>13960</v>
      </c>
      <c r="J26" s="49">
        <f t="shared" si="4"/>
        <v>9897640</v>
      </c>
      <c r="K26" s="50">
        <f t="shared" si="5"/>
        <v>10689451</v>
      </c>
      <c r="L26" s="51">
        <f t="shared" si="6"/>
        <v>22500</v>
      </c>
      <c r="M26" s="50">
        <f t="shared" si="7"/>
        <v>1843400</v>
      </c>
    </row>
    <row r="27" spans="1:15" x14ac:dyDescent="0.25">
      <c r="A27" s="35">
        <v>26</v>
      </c>
      <c r="B27" s="37">
        <v>502</v>
      </c>
      <c r="C27" s="37">
        <v>5</v>
      </c>
      <c r="D27" s="37" t="s">
        <v>12</v>
      </c>
      <c r="E27" s="37">
        <v>635</v>
      </c>
      <c r="F27" s="37">
        <v>74</v>
      </c>
      <c r="G27" s="37">
        <f t="shared" si="2"/>
        <v>709</v>
      </c>
      <c r="H27" s="37">
        <f t="shared" si="3"/>
        <v>779.90000000000009</v>
      </c>
      <c r="I27" s="35">
        <f t="shared" si="8"/>
        <v>13960</v>
      </c>
      <c r="J27" s="49">
        <f t="shared" si="4"/>
        <v>9897640</v>
      </c>
      <c r="K27" s="50">
        <f t="shared" si="5"/>
        <v>10689451</v>
      </c>
      <c r="L27" s="51">
        <f t="shared" si="6"/>
        <v>22500</v>
      </c>
      <c r="M27" s="50">
        <f t="shared" si="7"/>
        <v>1843400</v>
      </c>
    </row>
    <row r="28" spans="1:15" x14ac:dyDescent="0.25">
      <c r="A28" s="35">
        <v>27</v>
      </c>
      <c r="B28" s="37">
        <v>503</v>
      </c>
      <c r="C28" s="37">
        <v>5</v>
      </c>
      <c r="D28" s="37" t="s">
        <v>21</v>
      </c>
      <c r="E28" s="37">
        <v>810</v>
      </c>
      <c r="F28" s="37">
        <v>66</v>
      </c>
      <c r="G28" s="37">
        <f t="shared" si="2"/>
        <v>876</v>
      </c>
      <c r="H28" s="37">
        <f t="shared" si="3"/>
        <v>963.6</v>
      </c>
      <c r="I28" s="35">
        <f t="shared" si="8"/>
        <v>13960</v>
      </c>
      <c r="J28" s="49">
        <f t="shared" si="4"/>
        <v>12228960</v>
      </c>
      <c r="K28" s="50">
        <f t="shared" si="5"/>
        <v>13207277</v>
      </c>
      <c r="L28" s="51">
        <f t="shared" si="6"/>
        <v>27500</v>
      </c>
      <c r="M28" s="50">
        <f t="shared" si="7"/>
        <v>2277600</v>
      </c>
    </row>
    <row r="29" spans="1:15" x14ac:dyDescent="0.25">
      <c r="A29" s="35">
        <v>28</v>
      </c>
      <c r="B29" s="37">
        <v>504</v>
      </c>
      <c r="C29" s="37">
        <v>5</v>
      </c>
      <c r="D29" s="37" t="s">
        <v>21</v>
      </c>
      <c r="E29" s="37">
        <v>791</v>
      </c>
      <c r="F29" s="37">
        <v>66</v>
      </c>
      <c r="G29" s="37">
        <f t="shared" si="2"/>
        <v>857</v>
      </c>
      <c r="H29" s="37">
        <f t="shared" si="3"/>
        <v>942.7</v>
      </c>
      <c r="I29" s="35">
        <f t="shared" si="8"/>
        <v>13960</v>
      </c>
      <c r="J29" s="49">
        <f t="shared" si="4"/>
        <v>11963720</v>
      </c>
      <c r="K29" s="50">
        <f t="shared" si="5"/>
        <v>12920818</v>
      </c>
      <c r="L29" s="51">
        <f t="shared" si="6"/>
        <v>27000</v>
      </c>
      <c r="M29" s="50">
        <f t="shared" si="7"/>
        <v>2228200</v>
      </c>
    </row>
    <row r="30" spans="1:15" x14ac:dyDescent="0.25">
      <c r="A30" s="35">
        <v>29</v>
      </c>
      <c r="B30" s="37">
        <v>505</v>
      </c>
      <c r="C30" s="37">
        <v>5</v>
      </c>
      <c r="D30" s="37" t="s">
        <v>12</v>
      </c>
      <c r="E30" s="37">
        <v>619</v>
      </c>
      <c r="F30" s="37">
        <v>74</v>
      </c>
      <c r="G30" s="37">
        <f t="shared" si="2"/>
        <v>693</v>
      </c>
      <c r="H30" s="37">
        <f t="shared" si="3"/>
        <v>762.30000000000007</v>
      </c>
      <c r="I30" s="35">
        <f t="shared" si="8"/>
        <v>13960</v>
      </c>
      <c r="J30" s="49">
        <f t="shared" si="4"/>
        <v>9674280</v>
      </c>
      <c r="K30" s="50">
        <f t="shared" si="5"/>
        <v>10448222</v>
      </c>
      <c r="L30" s="51">
        <f t="shared" si="6"/>
        <v>22000</v>
      </c>
      <c r="M30" s="50">
        <f t="shared" si="7"/>
        <v>1801800</v>
      </c>
    </row>
    <row r="31" spans="1:15" x14ac:dyDescent="0.25">
      <c r="A31" s="35">
        <v>30</v>
      </c>
      <c r="B31" s="37">
        <v>506</v>
      </c>
      <c r="C31" s="37">
        <v>5</v>
      </c>
      <c r="D31" s="37" t="s">
        <v>21</v>
      </c>
      <c r="E31" s="37">
        <v>804</v>
      </c>
      <c r="F31" s="37">
        <v>74</v>
      </c>
      <c r="G31" s="37">
        <f t="shared" si="2"/>
        <v>878</v>
      </c>
      <c r="H31" s="37">
        <f t="shared" si="3"/>
        <v>965.80000000000007</v>
      </c>
      <c r="I31" s="35">
        <f t="shared" si="8"/>
        <v>13960</v>
      </c>
      <c r="J31" s="49">
        <f t="shared" si="4"/>
        <v>12256880</v>
      </c>
      <c r="K31" s="50">
        <f t="shared" si="5"/>
        <v>13237430</v>
      </c>
      <c r="L31" s="51">
        <f t="shared" si="6"/>
        <v>27500</v>
      </c>
      <c r="M31" s="50">
        <f t="shared" si="7"/>
        <v>2282800</v>
      </c>
    </row>
    <row r="32" spans="1:15" x14ac:dyDescent="0.25">
      <c r="A32" s="35">
        <v>31</v>
      </c>
      <c r="B32" s="37">
        <v>601</v>
      </c>
      <c r="C32" s="37">
        <v>6</v>
      </c>
      <c r="D32" s="37" t="s">
        <v>12</v>
      </c>
      <c r="E32" s="37">
        <v>635</v>
      </c>
      <c r="F32" s="37">
        <v>74</v>
      </c>
      <c r="G32" s="37">
        <f t="shared" si="2"/>
        <v>709</v>
      </c>
      <c r="H32" s="37">
        <f t="shared" si="3"/>
        <v>779.90000000000009</v>
      </c>
      <c r="I32" s="35">
        <f>I31+40</f>
        <v>14000</v>
      </c>
      <c r="J32" s="49">
        <f t="shared" si="4"/>
        <v>9926000</v>
      </c>
      <c r="K32" s="50">
        <f t="shared" si="5"/>
        <v>10720080</v>
      </c>
      <c r="L32" s="51">
        <f t="shared" si="6"/>
        <v>22500</v>
      </c>
      <c r="M32" s="50">
        <f t="shared" si="7"/>
        <v>1843400</v>
      </c>
    </row>
    <row r="33" spans="1:13" x14ac:dyDescent="0.25">
      <c r="A33" s="35">
        <v>32</v>
      </c>
      <c r="B33" s="37">
        <v>602</v>
      </c>
      <c r="C33" s="37">
        <v>6</v>
      </c>
      <c r="D33" s="37" t="s">
        <v>12</v>
      </c>
      <c r="E33" s="37">
        <v>635</v>
      </c>
      <c r="F33" s="37">
        <v>74</v>
      </c>
      <c r="G33" s="37">
        <f t="shared" si="2"/>
        <v>709</v>
      </c>
      <c r="H33" s="37">
        <f t="shared" si="3"/>
        <v>779.90000000000009</v>
      </c>
      <c r="I33" s="35">
        <f t="shared" si="8"/>
        <v>14000</v>
      </c>
      <c r="J33" s="49">
        <f t="shared" si="4"/>
        <v>9926000</v>
      </c>
      <c r="K33" s="50">
        <f t="shared" si="5"/>
        <v>10720080</v>
      </c>
      <c r="L33" s="51">
        <f t="shared" si="6"/>
        <v>22500</v>
      </c>
      <c r="M33" s="50">
        <f t="shared" si="7"/>
        <v>1843400</v>
      </c>
    </row>
    <row r="34" spans="1:13" x14ac:dyDescent="0.25">
      <c r="A34" s="35">
        <v>33</v>
      </c>
      <c r="B34" s="37">
        <v>603</v>
      </c>
      <c r="C34" s="37">
        <v>6</v>
      </c>
      <c r="D34" s="37" t="s">
        <v>21</v>
      </c>
      <c r="E34" s="37">
        <v>810</v>
      </c>
      <c r="F34" s="37">
        <v>66</v>
      </c>
      <c r="G34" s="37">
        <f t="shared" si="2"/>
        <v>876</v>
      </c>
      <c r="H34" s="37">
        <f t="shared" si="3"/>
        <v>963.6</v>
      </c>
      <c r="I34" s="35">
        <f t="shared" si="8"/>
        <v>14000</v>
      </c>
      <c r="J34" s="49">
        <f t="shared" si="4"/>
        <v>12264000</v>
      </c>
      <c r="K34" s="50">
        <f t="shared" si="5"/>
        <v>13245120</v>
      </c>
      <c r="L34" s="51">
        <f t="shared" si="6"/>
        <v>27500</v>
      </c>
      <c r="M34" s="50">
        <f t="shared" si="7"/>
        <v>2277600</v>
      </c>
    </row>
    <row r="35" spans="1:13" x14ac:dyDescent="0.25">
      <c r="A35" s="35">
        <v>34</v>
      </c>
      <c r="B35" s="37">
        <v>604</v>
      </c>
      <c r="C35" s="37">
        <v>6</v>
      </c>
      <c r="D35" s="37" t="s">
        <v>21</v>
      </c>
      <c r="E35" s="37">
        <v>791</v>
      </c>
      <c r="F35" s="37">
        <v>66</v>
      </c>
      <c r="G35" s="37">
        <f t="shared" si="2"/>
        <v>857</v>
      </c>
      <c r="H35" s="37">
        <f t="shared" si="3"/>
        <v>942.7</v>
      </c>
      <c r="I35" s="35">
        <f t="shared" si="8"/>
        <v>14000</v>
      </c>
      <c r="J35" s="49">
        <f t="shared" si="4"/>
        <v>11998000</v>
      </c>
      <c r="K35" s="50">
        <f t="shared" si="5"/>
        <v>12957840</v>
      </c>
      <c r="L35" s="51">
        <f t="shared" si="6"/>
        <v>27000</v>
      </c>
      <c r="M35" s="50">
        <f t="shared" si="7"/>
        <v>2228200</v>
      </c>
    </row>
    <row r="36" spans="1:13" x14ac:dyDescent="0.25">
      <c r="A36" s="35">
        <v>35</v>
      </c>
      <c r="B36" s="37">
        <v>605</v>
      </c>
      <c r="C36" s="37">
        <v>6</v>
      </c>
      <c r="D36" s="37" t="s">
        <v>12</v>
      </c>
      <c r="E36" s="37">
        <v>619</v>
      </c>
      <c r="F36" s="37">
        <v>74</v>
      </c>
      <c r="G36" s="37">
        <f t="shared" si="2"/>
        <v>693</v>
      </c>
      <c r="H36" s="37">
        <f t="shared" si="3"/>
        <v>762.30000000000007</v>
      </c>
      <c r="I36" s="35">
        <f t="shared" si="8"/>
        <v>14000</v>
      </c>
      <c r="J36" s="49">
        <f t="shared" si="4"/>
        <v>9702000</v>
      </c>
      <c r="K36" s="50">
        <f t="shared" si="5"/>
        <v>10478160</v>
      </c>
      <c r="L36" s="51">
        <f t="shared" si="6"/>
        <v>22000</v>
      </c>
      <c r="M36" s="50">
        <f t="shared" si="7"/>
        <v>1801800</v>
      </c>
    </row>
    <row r="37" spans="1:13" x14ac:dyDescent="0.25">
      <c r="A37" s="35">
        <v>36</v>
      </c>
      <c r="B37" s="37">
        <v>606</v>
      </c>
      <c r="C37" s="37">
        <v>6</v>
      </c>
      <c r="D37" s="37" t="s">
        <v>21</v>
      </c>
      <c r="E37" s="37">
        <v>804</v>
      </c>
      <c r="F37" s="37">
        <v>74</v>
      </c>
      <c r="G37" s="37">
        <f t="shared" si="2"/>
        <v>878</v>
      </c>
      <c r="H37" s="37">
        <f t="shared" si="3"/>
        <v>965.80000000000007</v>
      </c>
      <c r="I37" s="35">
        <f t="shared" si="8"/>
        <v>14000</v>
      </c>
      <c r="J37" s="49">
        <f t="shared" si="4"/>
        <v>12292000</v>
      </c>
      <c r="K37" s="50">
        <f t="shared" si="5"/>
        <v>13275360</v>
      </c>
      <c r="L37" s="51">
        <f t="shared" si="6"/>
        <v>27500</v>
      </c>
      <c r="M37" s="50">
        <f t="shared" si="7"/>
        <v>2282800</v>
      </c>
    </row>
    <row r="38" spans="1:13" x14ac:dyDescent="0.25">
      <c r="A38" s="42" t="s">
        <v>3</v>
      </c>
      <c r="B38" s="42"/>
      <c r="C38" s="42"/>
      <c r="D38" s="42"/>
      <c r="E38" s="44">
        <f t="shared" ref="E38:G38" si="9">SUM(E2:E37)</f>
        <v>25764</v>
      </c>
      <c r="F38" s="44">
        <f t="shared" si="9"/>
        <v>2568</v>
      </c>
      <c r="G38" s="44">
        <f t="shared" si="9"/>
        <v>28332</v>
      </c>
      <c r="H38" s="44">
        <f>SUM(H2:H37)</f>
        <v>31165.199999999997</v>
      </c>
      <c r="I38" s="35"/>
      <c r="J38" s="52">
        <f>SUM(J2:J37)</f>
        <v>393814800</v>
      </c>
      <c r="K38" s="53">
        <f>SUM(K2:K37)</f>
        <v>425319984</v>
      </c>
      <c r="L38" s="54"/>
      <c r="M38" s="53">
        <f>SUM(M2:M37)</f>
        <v>73663200</v>
      </c>
    </row>
  </sheetData>
  <mergeCells count="1">
    <mergeCell ref="A38:D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topLeftCell="B1" zoomScale="130" zoomScaleNormal="130" workbookViewId="0">
      <selection activeCell="G13" sqref="G13"/>
    </sheetView>
  </sheetViews>
  <sheetFormatPr defaultRowHeight="15" x14ac:dyDescent="0.25"/>
  <cols>
    <col min="2" max="2" width="10.285156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15.28515625" bestFit="1" customWidth="1"/>
  </cols>
  <sheetData>
    <row r="1" spans="1:13" x14ac:dyDescent="0.25">
      <c r="A1" s="5" t="s">
        <v>4</v>
      </c>
      <c r="B1" s="5" t="s">
        <v>16</v>
      </c>
      <c r="C1" s="5" t="s">
        <v>10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28"/>
      <c r="J1" s="28"/>
      <c r="K1" s="28"/>
      <c r="L1" s="28"/>
      <c r="M1" s="1"/>
    </row>
    <row r="2" spans="1:13" ht="54" customHeight="1" x14ac:dyDescent="0.25">
      <c r="A2" s="56">
        <v>1</v>
      </c>
      <c r="B2" s="57" t="s">
        <v>41</v>
      </c>
      <c r="C2" s="63" t="s">
        <v>42</v>
      </c>
      <c r="D2" s="58">
        <f>24+24</f>
        <v>48</v>
      </c>
      <c r="E2" s="59">
        <v>38052</v>
      </c>
      <c r="F2" s="61">
        <v>41857</v>
      </c>
      <c r="G2" s="60">
        <v>528922800</v>
      </c>
      <c r="H2" s="64">
        <v>571236624</v>
      </c>
      <c r="I2" s="56"/>
      <c r="J2" s="65">
        <v>2600</v>
      </c>
      <c r="K2" s="66">
        <f>F2*J2</f>
        <v>108828200</v>
      </c>
      <c r="L2" s="66">
        <f>K2*10%</f>
        <v>10882820</v>
      </c>
      <c r="M2" s="55"/>
    </row>
    <row r="3" spans="1:13" ht="33" x14ac:dyDescent="0.25">
      <c r="A3" s="56">
        <v>1</v>
      </c>
      <c r="B3" s="57" t="s">
        <v>43</v>
      </c>
      <c r="C3" s="63" t="s">
        <v>45</v>
      </c>
      <c r="D3" s="58">
        <v>25</v>
      </c>
      <c r="E3" s="59">
        <v>21605</v>
      </c>
      <c r="F3" s="61">
        <v>23766</v>
      </c>
      <c r="G3" s="60">
        <v>299877400</v>
      </c>
      <c r="H3" s="64">
        <v>323867592</v>
      </c>
      <c r="I3" s="56"/>
      <c r="J3" s="65">
        <v>2600</v>
      </c>
      <c r="K3" s="66">
        <f>F3*J3</f>
        <v>61791600</v>
      </c>
      <c r="L3" s="66">
        <f>K3*12%</f>
        <v>7414992</v>
      </c>
      <c r="M3" s="55"/>
    </row>
    <row r="4" spans="1:13" ht="33" x14ac:dyDescent="0.25">
      <c r="A4" s="56">
        <v>1</v>
      </c>
      <c r="B4" s="57" t="s">
        <v>44</v>
      </c>
      <c r="C4" s="63" t="s">
        <v>46</v>
      </c>
      <c r="D4" s="58">
        <f>18+18</f>
        <v>36</v>
      </c>
      <c r="E4" s="61">
        <v>28332</v>
      </c>
      <c r="F4" s="61">
        <v>31165</v>
      </c>
      <c r="G4" s="62">
        <v>393814800</v>
      </c>
      <c r="H4" s="67">
        <v>425319984</v>
      </c>
      <c r="I4" s="56"/>
      <c r="J4" s="65">
        <v>2600</v>
      </c>
      <c r="K4" s="66">
        <f>F4*J4</f>
        <v>81029000</v>
      </c>
      <c r="L4" s="66">
        <f>K4*12%</f>
        <v>9723480</v>
      </c>
      <c r="M4" s="55"/>
    </row>
    <row r="5" spans="1:13" x14ac:dyDescent="0.25">
      <c r="A5" s="68" t="s">
        <v>3</v>
      </c>
      <c r="B5" s="68"/>
      <c r="C5" s="68"/>
      <c r="D5" s="71">
        <f>SUM(D2:D4)</f>
        <v>109</v>
      </c>
      <c r="E5" s="72">
        <f>SUM(E2:E4)</f>
        <v>87989</v>
      </c>
      <c r="F5" s="72">
        <f>SUM(F2:F4)</f>
        <v>96788</v>
      </c>
      <c r="G5" s="70">
        <f>SUM(G2:G4)</f>
        <v>1222615000</v>
      </c>
      <c r="H5" s="70">
        <f>SUM(H2:H4)</f>
        <v>1320424200</v>
      </c>
      <c r="I5" s="69"/>
      <c r="J5" s="69"/>
      <c r="K5" s="70">
        <f>SUM(K2:K4)</f>
        <v>251648800</v>
      </c>
      <c r="L5" s="70">
        <f>SUM(L2:L4)</f>
        <v>28021292</v>
      </c>
      <c r="M5" s="1"/>
    </row>
    <row r="6" spans="1:13" x14ac:dyDescent="0.25">
      <c r="A6" s="1"/>
      <c r="B6" s="1"/>
      <c r="K6" s="1"/>
      <c r="L6" s="1"/>
      <c r="M6" s="1"/>
    </row>
    <row r="7" spans="1:13" x14ac:dyDescent="0.25">
      <c r="A7" s="1"/>
      <c r="B7" s="1"/>
      <c r="K7" s="1"/>
      <c r="L7" s="1"/>
      <c r="M7" s="1"/>
    </row>
    <row r="8" spans="1:13" x14ac:dyDescent="0.25">
      <c r="A8" s="1"/>
      <c r="B8" s="1"/>
      <c r="K8" s="1"/>
      <c r="L8" s="1"/>
      <c r="M8" s="1"/>
    </row>
    <row r="9" spans="1:13" x14ac:dyDescent="0.25">
      <c r="A9" s="1"/>
      <c r="B9" s="1"/>
      <c r="K9" s="1"/>
      <c r="L9" s="1"/>
    </row>
    <row r="10" spans="1:13" x14ac:dyDescent="0.25">
      <c r="A10" s="1"/>
      <c r="B10" s="1"/>
      <c r="H10" s="2">
        <f>F5*2600</f>
        <v>251648800</v>
      </c>
      <c r="K10" s="1"/>
      <c r="L10" s="1"/>
    </row>
    <row r="11" spans="1:13" x14ac:dyDescent="0.25">
      <c r="A11" s="1"/>
      <c r="B11" s="1"/>
      <c r="K11" s="1"/>
      <c r="L11" s="1"/>
    </row>
    <row r="12" spans="1:13" x14ac:dyDescent="0.25">
      <c r="A12" s="1"/>
      <c r="B12" s="1"/>
      <c r="K12" s="1"/>
      <c r="L12" s="1"/>
    </row>
    <row r="13" spans="1:13" x14ac:dyDescent="0.25">
      <c r="A13" s="1"/>
      <c r="B13" s="1"/>
      <c r="K13" s="1"/>
      <c r="L13" s="1"/>
    </row>
    <row r="14" spans="1:13" x14ac:dyDescent="0.25">
      <c r="A14" s="1"/>
      <c r="B14" s="1"/>
      <c r="K14" s="1"/>
      <c r="L14" s="1"/>
    </row>
    <row r="15" spans="1:13" x14ac:dyDescent="0.25">
      <c r="A15" s="1"/>
      <c r="B15" s="1"/>
      <c r="K15" s="1"/>
      <c r="L15" s="1"/>
    </row>
    <row r="16" spans="1:13" x14ac:dyDescent="0.25">
      <c r="A16" s="1"/>
      <c r="B16" s="1"/>
      <c r="K16" s="1"/>
      <c r="L16" s="1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8:AG66"/>
  <sheetViews>
    <sheetView topLeftCell="I34" workbookViewId="0">
      <selection activeCell="AG64" sqref="AG64:AG65"/>
    </sheetView>
  </sheetViews>
  <sheetFormatPr defaultRowHeight="15" x14ac:dyDescent="0.25"/>
  <sheetData>
    <row r="8" spans="8:33" ht="15.75" thickBot="1" x14ac:dyDescent="0.3"/>
    <row r="9" spans="8:33" ht="17.25" thickBot="1" x14ac:dyDescent="0.3">
      <c r="AC9" s="11"/>
      <c r="AD9" s="11"/>
      <c r="AE9" s="11"/>
      <c r="AF9" s="11"/>
      <c r="AG9" s="11"/>
    </row>
    <row r="10" spans="8:33" ht="17.25" thickBot="1" x14ac:dyDescent="0.3">
      <c r="AC10" s="12"/>
      <c r="AD10" s="12"/>
      <c r="AE10" s="12"/>
      <c r="AF10" s="12"/>
      <c r="AG10" s="12"/>
    </row>
    <row r="11" spans="8:33" ht="17.25" thickBot="1" x14ac:dyDescent="0.3">
      <c r="H11" s="4"/>
      <c r="I11" s="4"/>
      <c r="AC11" s="11"/>
      <c r="AD11" s="11"/>
      <c r="AE11" s="11"/>
      <c r="AF11" s="11"/>
      <c r="AG11" s="11"/>
    </row>
    <row r="12" spans="8:33" ht="17.25" thickBot="1" x14ac:dyDescent="0.3">
      <c r="H12" s="4"/>
      <c r="I12" s="4"/>
      <c r="AC12" s="12"/>
      <c r="AD12" s="12"/>
      <c r="AE12" s="12"/>
      <c r="AF12" s="12"/>
      <c r="AG12" s="12"/>
    </row>
    <row r="13" spans="8:33" ht="17.25" thickBot="1" x14ac:dyDescent="0.3">
      <c r="H13" s="4"/>
      <c r="I13" s="4"/>
      <c r="AC13" s="11">
        <v>1</v>
      </c>
      <c r="AD13" s="11" t="s">
        <v>18</v>
      </c>
      <c r="AE13" s="11">
        <v>73.61</v>
      </c>
      <c r="AF13" s="10">
        <f>AE13*10.764</f>
        <v>792.33803999999998</v>
      </c>
      <c r="AG13" s="14">
        <v>12</v>
      </c>
    </row>
    <row r="14" spans="8:33" ht="17.25" thickBot="1" x14ac:dyDescent="0.3">
      <c r="H14" s="4"/>
      <c r="I14" s="4"/>
      <c r="AC14" s="12">
        <v>2</v>
      </c>
      <c r="AD14" s="12" t="s">
        <v>18</v>
      </c>
      <c r="AE14" s="12">
        <v>75.39</v>
      </c>
      <c r="AF14" s="10">
        <f t="shared" ref="AF14:AF16" si="0">AE14*10.764</f>
        <v>811.49795999999992</v>
      </c>
      <c r="AG14" s="13">
        <v>6</v>
      </c>
    </row>
    <row r="15" spans="8:33" ht="17.25" thickBot="1" x14ac:dyDescent="0.3">
      <c r="AC15" s="11">
        <v>3</v>
      </c>
      <c r="AD15" s="11" t="s">
        <v>18</v>
      </c>
      <c r="AE15" s="11">
        <v>81.66</v>
      </c>
      <c r="AF15" s="10">
        <f t="shared" si="0"/>
        <v>878.98823999999991</v>
      </c>
      <c r="AG15" s="14">
        <v>6</v>
      </c>
    </row>
    <row r="16" spans="8:33" ht="17.25" thickBot="1" x14ac:dyDescent="0.3">
      <c r="AC16" s="12">
        <v>4</v>
      </c>
      <c r="AD16" s="12" t="s">
        <v>14</v>
      </c>
      <c r="AE16" s="12">
        <v>59.02</v>
      </c>
      <c r="AF16" s="10">
        <f t="shared" si="0"/>
        <v>635.29128000000003</v>
      </c>
      <c r="AG16" s="13">
        <v>24</v>
      </c>
    </row>
    <row r="17" spans="8:33" ht="17.25" thickBot="1" x14ac:dyDescent="0.3">
      <c r="AC17" s="11"/>
      <c r="AD17" s="11"/>
      <c r="AE17" s="11"/>
      <c r="AF17" s="11"/>
      <c r="AG17" s="17">
        <f>SUM(AG13:AG16)</f>
        <v>48</v>
      </c>
    </row>
    <row r="18" spans="8:33" ht="17.25" thickBot="1" x14ac:dyDescent="0.3">
      <c r="AC18" s="12"/>
      <c r="AD18" s="12"/>
      <c r="AE18" s="12"/>
      <c r="AF18" s="12"/>
      <c r="AG18" s="12"/>
    </row>
    <row r="19" spans="8:33" ht="17.25" thickBot="1" x14ac:dyDescent="0.3">
      <c r="AC19" s="11"/>
      <c r="AD19" s="11"/>
      <c r="AE19" s="11"/>
      <c r="AF19" s="11"/>
      <c r="AG19" s="11"/>
    </row>
    <row r="30" spans="8:33" ht="16.5" x14ac:dyDescent="0.25">
      <c r="H30" s="3"/>
      <c r="I30" s="3"/>
    </row>
    <row r="31" spans="8:33" ht="16.5" x14ac:dyDescent="0.25">
      <c r="H31" s="3"/>
      <c r="I31" s="3"/>
    </row>
    <row r="32" spans="8:33" ht="16.5" x14ac:dyDescent="0.25">
      <c r="H32" s="3"/>
      <c r="I32" s="3"/>
    </row>
    <row r="33" spans="8:33" ht="16.5" x14ac:dyDescent="0.25">
      <c r="H33" s="3"/>
      <c r="I33" s="3"/>
    </row>
    <row r="34" spans="8:33" ht="17.25" thickBot="1" x14ac:dyDescent="0.3">
      <c r="H34" s="3"/>
      <c r="I34" s="3"/>
    </row>
    <row r="35" spans="8:33" ht="17.25" thickBot="1" x14ac:dyDescent="0.3">
      <c r="AC35" s="11"/>
      <c r="AD35" s="11"/>
      <c r="AE35" s="11"/>
      <c r="AF35" s="11"/>
      <c r="AG35" s="11"/>
    </row>
    <row r="36" spans="8:33" ht="17.25" thickBot="1" x14ac:dyDescent="0.3">
      <c r="AC36" s="12"/>
      <c r="AD36" s="12"/>
      <c r="AE36" s="12"/>
      <c r="AF36" s="12"/>
      <c r="AG36" s="12"/>
    </row>
    <row r="37" spans="8:33" ht="17.25" thickBot="1" x14ac:dyDescent="0.3">
      <c r="AC37" s="11"/>
      <c r="AD37" s="11"/>
      <c r="AE37" s="11"/>
      <c r="AF37" s="11"/>
      <c r="AG37" s="11"/>
    </row>
    <row r="38" spans="8:33" ht="17.25" thickBot="1" x14ac:dyDescent="0.3">
      <c r="AC38" s="12"/>
      <c r="AD38" s="12"/>
      <c r="AE38" s="12"/>
      <c r="AF38" s="12"/>
      <c r="AG38" s="12"/>
    </row>
    <row r="39" spans="8:33" ht="17.25" thickBot="1" x14ac:dyDescent="0.3">
      <c r="AC39" s="11"/>
      <c r="AD39" s="11"/>
      <c r="AE39" s="11"/>
      <c r="AF39" s="11"/>
      <c r="AG39" s="11"/>
    </row>
    <row r="40" spans="8:33" ht="17.25" thickBot="1" x14ac:dyDescent="0.3">
      <c r="AC40" s="12">
        <v>1</v>
      </c>
      <c r="AD40" s="12" t="s">
        <v>18</v>
      </c>
      <c r="AE40" s="12">
        <v>75.39</v>
      </c>
      <c r="AF40" s="10">
        <f t="shared" ref="AF40:AF42" si="1">AE40*10.764</f>
        <v>811.49795999999992</v>
      </c>
      <c r="AG40" s="13">
        <v>10</v>
      </c>
    </row>
    <row r="41" spans="8:33" ht="17.25" thickBot="1" x14ac:dyDescent="0.3">
      <c r="AC41" s="11">
        <v>2</v>
      </c>
      <c r="AD41" s="11" t="s">
        <v>18</v>
      </c>
      <c r="AE41" s="11">
        <v>81.66</v>
      </c>
      <c r="AF41" s="10">
        <f t="shared" si="1"/>
        <v>878.98823999999991</v>
      </c>
      <c r="AG41" s="14">
        <v>10</v>
      </c>
    </row>
    <row r="42" spans="8:33" ht="17.25" thickBot="1" x14ac:dyDescent="0.3">
      <c r="AC42" s="12">
        <v>3</v>
      </c>
      <c r="AD42" s="12" t="s">
        <v>14</v>
      </c>
      <c r="AE42" s="12">
        <v>57.81</v>
      </c>
      <c r="AF42" s="10">
        <f t="shared" si="1"/>
        <v>622.26684</v>
      </c>
      <c r="AG42" s="13">
        <v>5</v>
      </c>
    </row>
    <row r="43" spans="8:33" x14ac:dyDescent="0.25">
      <c r="AG43" s="5">
        <f>SUM(AG40:AG42)</f>
        <v>25</v>
      </c>
    </row>
    <row r="57" spans="29:33" ht="15.75" thickBot="1" x14ac:dyDescent="0.3"/>
    <row r="58" spans="29:33" ht="17.25" thickBot="1" x14ac:dyDescent="0.3">
      <c r="AC58" s="11"/>
      <c r="AD58" s="11"/>
      <c r="AE58" s="11"/>
      <c r="AF58" s="11"/>
      <c r="AG58" s="11"/>
    </row>
    <row r="59" spans="29:33" ht="17.25" thickBot="1" x14ac:dyDescent="0.3">
      <c r="AC59" s="12"/>
      <c r="AD59" s="12"/>
      <c r="AE59" s="12"/>
      <c r="AF59" s="12"/>
      <c r="AG59" s="12"/>
    </row>
    <row r="60" spans="29:33" ht="17.25" thickBot="1" x14ac:dyDescent="0.3">
      <c r="AC60" s="11"/>
      <c r="AD60" s="11"/>
      <c r="AE60" s="11"/>
      <c r="AF60" s="11"/>
      <c r="AG60" s="11"/>
    </row>
    <row r="61" spans="29:33" ht="17.25" thickBot="1" x14ac:dyDescent="0.3">
      <c r="AC61" s="12"/>
      <c r="AD61" s="12"/>
      <c r="AE61" s="12"/>
      <c r="AF61" s="12"/>
      <c r="AG61" s="12"/>
    </row>
    <row r="62" spans="29:33" ht="17.25" thickBot="1" x14ac:dyDescent="0.3">
      <c r="AC62" s="11"/>
      <c r="AD62" s="11"/>
      <c r="AE62" s="11"/>
      <c r="AF62" s="11"/>
      <c r="AG62" s="11"/>
    </row>
    <row r="63" spans="29:33" ht="17.25" thickBot="1" x14ac:dyDescent="0.3">
      <c r="AC63" s="12">
        <v>1</v>
      </c>
      <c r="AD63" s="12" t="s">
        <v>14</v>
      </c>
      <c r="AE63" s="12">
        <v>59.02</v>
      </c>
      <c r="AF63" s="10">
        <f t="shared" ref="AF63:AF65" si="2">AE63*10.764</f>
        <v>635.29128000000003</v>
      </c>
      <c r="AG63" s="13">
        <v>18</v>
      </c>
    </row>
    <row r="64" spans="29:33" ht="17.25" thickBot="1" x14ac:dyDescent="0.3">
      <c r="AC64" s="11">
        <v>2</v>
      </c>
      <c r="AD64" s="11" t="s">
        <v>18</v>
      </c>
      <c r="AE64" s="11">
        <v>75.39</v>
      </c>
      <c r="AF64" s="10">
        <f t="shared" si="2"/>
        <v>811.49795999999992</v>
      </c>
      <c r="AG64" s="14">
        <v>12</v>
      </c>
    </row>
    <row r="65" spans="29:33" ht="17.25" thickBot="1" x14ac:dyDescent="0.3">
      <c r="AC65" s="12">
        <v>3</v>
      </c>
      <c r="AD65" s="12" t="s">
        <v>18</v>
      </c>
      <c r="AE65" s="12">
        <v>74.67</v>
      </c>
      <c r="AF65" s="10">
        <f t="shared" si="2"/>
        <v>803.74788000000001</v>
      </c>
      <c r="AG65" s="13">
        <v>6</v>
      </c>
    </row>
    <row r="66" spans="29:33" x14ac:dyDescent="0.25">
      <c r="AG66" s="5">
        <f>SUM(AG63:AG65)</f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2"/>
  <sheetViews>
    <sheetView topLeftCell="A37" zoomScale="115" zoomScaleNormal="115" workbookViewId="0">
      <selection activeCell="K51" sqref="K51:K56"/>
    </sheetView>
  </sheetViews>
  <sheetFormatPr defaultRowHeight="15" x14ac:dyDescent="0.25"/>
  <sheetData>
    <row r="1" spans="1:14" x14ac:dyDescent="0.25">
      <c r="A1" s="18" t="s">
        <v>19</v>
      </c>
    </row>
    <row r="2" spans="1:14" x14ac:dyDescent="0.25">
      <c r="A2" s="8" t="s">
        <v>17</v>
      </c>
      <c r="H2" s="8" t="s">
        <v>30</v>
      </c>
    </row>
    <row r="3" spans="1:14" x14ac:dyDescent="0.25">
      <c r="A3" t="s">
        <v>20</v>
      </c>
      <c r="B3">
        <v>1</v>
      </c>
      <c r="C3" t="s">
        <v>21</v>
      </c>
      <c r="D3" s="9">
        <v>73.447000000000003</v>
      </c>
      <c r="E3" s="10">
        <f>D3*10.764</f>
        <v>790.58350799999994</v>
      </c>
      <c r="H3">
        <v>73.611999999999995</v>
      </c>
      <c r="I3" s="10">
        <f t="shared" ref="I3:K10" si="0">H3*10.764</f>
        <v>792.35956799999985</v>
      </c>
      <c r="J3">
        <v>6.109</v>
      </c>
      <c r="K3" s="10">
        <f t="shared" si="0"/>
        <v>65.75727599999999</v>
      </c>
      <c r="L3" s="10">
        <f>I3+K3</f>
        <v>858.1168439999999</v>
      </c>
      <c r="N3" s="10">
        <f t="shared" ref="N3:N9" si="1">L3-E3</f>
        <v>67.533335999999963</v>
      </c>
    </row>
    <row r="4" spans="1:14" x14ac:dyDescent="0.25">
      <c r="B4">
        <v>2</v>
      </c>
      <c r="C4" t="s">
        <v>21</v>
      </c>
      <c r="D4" s="9">
        <v>75.233000000000004</v>
      </c>
      <c r="E4" s="10">
        <f t="shared" ref="E4:E10" si="2">D4*10.764</f>
        <v>809.80801199999996</v>
      </c>
      <c r="H4">
        <v>75.397999999999996</v>
      </c>
      <c r="I4" s="10">
        <f t="shared" si="0"/>
        <v>811.58407199999988</v>
      </c>
      <c r="J4">
        <v>6.109</v>
      </c>
      <c r="K4" s="10">
        <f t="shared" si="0"/>
        <v>65.75727599999999</v>
      </c>
      <c r="L4" s="10">
        <f t="shared" ref="L4:L10" si="3">I4+K4</f>
        <v>877.34134799999993</v>
      </c>
      <c r="N4" s="10">
        <f t="shared" si="1"/>
        <v>67.533335999999963</v>
      </c>
    </row>
    <row r="5" spans="1:14" x14ac:dyDescent="0.25">
      <c r="B5">
        <v>3</v>
      </c>
      <c r="C5" t="s">
        <v>12</v>
      </c>
      <c r="D5" s="9">
        <v>59.021000000000001</v>
      </c>
      <c r="E5" s="10">
        <f t="shared" si="2"/>
        <v>635.30204400000002</v>
      </c>
      <c r="H5">
        <v>59.021000000000001</v>
      </c>
      <c r="I5" s="10">
        <f t="shared" si="0"/>
        <v>635.30204400000002</v>
      </c>
      <c r="J5">
        <v>6.8810000000000002</v>
      </c>
      <c r="K5" s="10">
        <f t="shared" si="0"/>
        <v>74.067083999999994</v>
      </c>
      <c r="L5" s="10">
        <f t="shared" si="3"/>
        <v>709.36912800000005</v>
      </c>
      <c r="N5" s="10">
        <f t="shared" si="1"/>
        <v>74.067084000000023</v>
      </c>
    </row>
    <row r="6" spans="1:14" x14ac:dyDescent="0.25">
      <c r="B6">
        <v>4</v>
      </c>
      <c r="C6" t="s">
        <v>12</v>
      </c>
      <c r="D6" s="9">
        <v>59.021000000000001</v>
      </c>
      <c r="E6" s="10">
        <f t="shared" si="2"/>
        <v>635.30204400000002</v>
      </c>
      <c r="H6">
        <v>59.021000000000001</v>
      </c>
      <c r="I6" s="10">
        <f t="shared" si="0"/>
        <v>635.30204400000002</v>
      </c>
      <c r="J6">
        <v>6.8810000000000002</v>
      </c>
      <c r="K6" s="10">
        <f t="shared" si="0"/>
        <v>74.067083999999994</v>
      </c>
      <c r="L6" s="10">
        <f t="shared" si="3"/>
        <v>709.36912800000005</v>
      </c>
      <c r="N6" s="10">
        <f t="shared" si="1"/>
        <v>74.067084000000023</v>
      </c>
    </row>
    <row r="7" spans="1:14" x14ac:dyDescent="0.25">
      <c r="B7">
        <v>5</v>
      </c>
      <c r="C7" t="s">
        <v>21</v>
      </c>
      <c r="D7" s="9">
        <v>81.662000000000006</v>
      </c>
      <c r="E7" s="10">
        <f t="shared" si="2"/>
        <v>879.00976800000001</v>
      </c>
      <c r="H7">
        <v>81.662000000000006</v>
      </c>
      <c r="I7" s="10">
        <f t="shared" si="0"/>
        <v>879.00976800000001</v>
      </c>
      <c r="J7">
        <v>6.109</v>
      </c>
      <c r="K7" s="10">
        <f t="shared" si="0"/>
        <v>65.75727599999999</v>
      </c>
      <c r="L7" s="10">
        <f t="shared" si="3"/>
        <v>944.76704399999994</v>
      </c>
      <c r="N7" s="10">
        <f t="shared" si="1"/>
        <v>65.757275999999933</v>
      </c>
    </row>
    <row r="8" spans="1:14" x14ac:dyDescent="0.25">
      <c r="B8">
        <v>6</v>
      </c>
      <c r="C8" t="s">
        <v>21</v>
      </c>
      <c r="D8" s="9">
        <v>73.611999999999995</v>
      </c>
      <c r="E8" s="10">
        <f t="shared" si="2"/>
        <v>792.35956799999985</v>
      </c>
      <c r="H8">
        <v>73.611999999999995</v>
      </c>
      <c r="I8" s="10">
        <f t="shared" si="0"/>
        <v>792.35956799999985</v>
      </c>
      <c r="J8">
        <v>6.109</v>
      </c>
      <c r="K8" s="10">
        <f t="shared" si="0"/>
        <v>65.75727599999999</v>
      </c>
      <c r="L8" s="10">
        <f t="shared" si="3"/>
        <v>858.1168439999999</v>
      </c>
      <c r="N8" s="10">
        <f t="shared" si="1"/>
        <v>65.757276000000047</v>
      </c>
    </row>
    <row r="9" spans="1:14" x14ac:dyDescent="0.25">
      <c r="B9">
        <v>7</v>
      </c>
      <c r="C9" t="s">
        <v>12</v>
      </c>
      <c r="D9" s="9">
        <v>57.47</v>
      </c>
      <c r="E9" s="10">
        <f t="shared" si="2"/>
        <v>618.60708</v>
      </c>
      <c r="H9">
        <v>59.021000000000001</v>
      </c>
      <c r="I9" s="10">
        <f t="shared" si="0"/>
        <v>635.30204400000002</v>
      </c>
      <c r="J9">
        <v>6.8810000000000002</v>
      </c>
      <c r="K9" s="10">
        <f t="shared" si="0"/>
        <v>74.067083999999994</v>
      </c>
      <c r="L9" s="10">
        <f t="shared" si="3"/>
        <v>709.36912800000005</v>
      </c>
      <c r="N9" s="10">
        <f t="shared" si="1"/>
        <v>90.76204800000005</v>
      </c>
    </row>
    <row r="10" spans="1:14" x14ac:dyDescent="0.25">
      <c r="B10">
        <v>8</v>
      </c>
      <c r="C10" t="s">
        <v>12</v>
      </c>
      <c r="D10" s="9">
        <v>57.47</v>
      </c>
      <c r="E10" s="10">
        <f t="shared" si="2"/>
        <v>618.60708</v>
      </c>
      <c r="H10">
        <v>59.021000000000001</v>
      </c>
      <c r="I10" s="10">
        <f t="shared" si="0"/>
        <v>635.30204400000002</v>
      </c>
      <c r="J10">
        <v>6.8810000000000002</v>
      </c>
      <c r="K10" s="10">
        <f t="shared" si="0"/>
        <v>74.067083999999994</v>
      </c>
      <c r="L10" s="10">
        <f t="shared" si="3"/>
        <v>709.36912800000005</v>
      </c>
      <c r="N10" s="10">
        <f>L10-E10</f>
        <v>90.76204800000005</v>
      </c>
    </row>
    <row r="12" spans="1:14" x14ac:dyDescent="0.25">
      <c r="A12" s="8" t="s">
        <v>26</v>
      </c>
    </row>
    <row r="13" spans="1:14" x14ac:dyDescent="0.25">
      <c r="A13" t="s">
        <v>20</v>
      </c>
      <c r="B13">
        <v>1</v>
      </c>
      <c r="C13" t="s">
        <v>21</v>
      </c>
      <c r="D13">
        <v>73.447000000000003</v>
      </c>
      <c r="E13" s="10">
        <f>D13*10.764</f>
        <v>790.58350799999994</v>
      </c>
    </row>
    <row r="14" spans="1:14" x14ac:dyDescent="0.25">
      <c r="B14">
        <v>2</v>
      </c>
      <c r="C14" t="s">
        <v>21</v>
      </c>
      <c r="D14">
        <v>75.233000000000004</v>
      </c>
      <c r="E14" s="10">
        <f t="shared" ref="E14:E20" si="4">D14*10.764</f>
        <v>809.80801199999996</v>
      </c>
    </row>
    <row r="15" spans="1:14" x14ac:dyDescent="0.25">
      <c r="B15">
        <v>3</v>
      </c>
      <c r="C15" t="s">
        <v>12</v>
      </c>
      <c r="D15">
        <v>59.021000000000001</v>
      </c>
      <c r="E15" s="10">
        <f t="shared" si="4"/>
        <v>635.30204400000002</v>
      </c>
    </row>
    <row r="16" spans="1:14" x14ac:dyDescent="0.25">
      <c r="B16">
        <v>4</v>
      </c>
      <c r="C16" t="s">
        <v>12</v>
      </c>
      <c r="D16">
        <v>59.021000000000001</v>
      </c>
      <c r="E16" s="10">
        <f t="shared" si="4"/>
        <v>635.30204400000002</v>
      </c>
    </row>
    <row r="17" spans="1:5" x14ac:dyDescent="0.25">
      <c r="B17">
        <v>5</v>
      </c>
      <c r="C17" t="s">
        <v>21</v>
      </c>
      <c r="D17">
        <v>81.662000000000006</v>
      </c>
      <c r="E17" s="10">
        <f t="shared" si="4"/>
        <v>879.00976800000001</v>
      </c>
    </row>
    <row r="18" spans="1:5" x14ac:dyDescent="0.25">
      <c r="B18">
        <v>6</v>
      </c>
      <c r="C18" t="s">
        <v>21</v>
      </c>
      <c r="D18">
        <v>73.611999999999995</v>
      </c>
      <c r="E18" s="10">
        <f t="shared" si="4"/>
        <v>792.35956799999985</v>
      </c>
    </row>
    <row r="19" spans="1:5" x14ac:dyDescent="0.25">
      <c r="B19">
        <v>7</v>
      </c>
      <c r="C19" t="s">
        <v>12</v>
      </c>
      <c r="D19">
        <v>57.47</v>
      </c>
      <c r="E19" s="10">
        <f t="shared" si="4"/>
        <v>618.60708</v>
      </c>
    </row>
    <row r="20" spans="1:5" x14ac:dyDescent="0.25">
      <c r="B20">
        <v>8</v>
      </c>
      <c r="C20" t="s">
        <v>12</v>
      </c>
      <c r="D20">
        <v>57.47</v>
      </c>
      <c r="E20" s="10">
        <f t="shared" si="4"/>
        <v>618.60708</v>
      </c>
    </row>
    <row r="22" spans="1:5" x14ac:dyDescent="0.25">
      <c r="A22" s="8" t="s">
        <v>27</v>
      </c>
    </row>
    <row r="23" spans="1:5" x14ac:dyDescent="0.25">
      <c r="A23" t="s">
        <v>20</v>
      </c>
      <c r="B23">
        <v>1</v>
      </c>
      <c r="C23" t="s">
        <v>21</v>
      </c>
      <c r="D23">
        <v>73.447000000000003</v>
      </c>
      <c r="E23" s="10">
        <f>D23*10.764</f>
        <v>790.58350799999994</v>
      </c>
    </row>
    <row r="24" spans="1:5" x14ac:dyDescent="0.25">
      <c r="B24">
        <v>2</v>
      </c>
      <c r="C24" t="s">
        <v>21</v>
      </c>
      <c r="D24">
        <v>75.233000000000004</v>
      </c>
      <c r="E24" s="10">
        <f t="shared" ref="E24:E30" si="5">D24*10.764</f>
        <v>809.80801199999996</v>
      </c>
    </row>
    <row r="25" spans="1:5" x14ac:dyDescent="0.25">
      <c r="B25">
        <v>3</v>
      </c>
      <c r="C25" t="s">
        <v>12</v>
      </c>
      <c r="D25">
        <v>59.021000000000001</v>
      </c>
      <c r="E25" s="10">
        <f t="shared" si="5"/>
        <v>635.30204400000002</v>
      </c>
    </row>
    <row r="26" spans="1:5" x14ac:dyDescent="0.25">
      <c r="B26">
        <v>4</v>
      </c>
      <c r="C26" t="s">
        <v>12</v>
      </c>
      <c r="D26">
        <v>59.021000000000001</v>
      </c>
      <c r="E26" s="10">
        <f t="shared" si="5"/>
        <v>635.30204400000002</v>
      </c>
    </row>
    <row r="27" spans="1:5" x14ac:dyDescent="0.25">
      <c r="B27">
        <v>5</v>
      </c>
      <c r="C27" t="s">
        <v>21</v>
      </c>
      <c r="D27">
        <v>81.662000000000006</v>
      </c>
      <c r="E27" s="10">
        <f t="shared" si="5"/>
        <v>879.00976800000001</v>
      </c>
    </row>
    <row r="28" spans="1:5" x14ac:dyDescent="0.25">
      <c r="B28">
        <v>6</v>
      </c>
      <c r="C28" t="s">
        <v>21</v>
      </c>
      <c r="D28">
        <v>73.611999999999995</v>
      </c>
      <c r="E28" s="10">
        <f t="shared" si="5"/>
        <v>792.35956799999985</v>
      </c>
    </row>
    <row r="29" spans="1:5" x14ac:dyDescent="0.25">
      <c r="B29">
        <v>7</v>
      </c>
      <c r="C29" t="s">
        <v>12</v>
      </c>
      <c r="D29">
        <v>57.47</v>
      </c>
      <c r="E29" s="10">
        <f t="shared" si="5"/>
        <v>618.60708</v>
      </c>
    </row>
    <row r="30" spans="1:5" x14ac:dyDescent="0.25">
      <c r="B30">
        <v>8</v>
      </c>
      <c r="C30" t="s">
        <v>12</v>
      </c>
      <c r="D30">
        <v>57.47</v>
      </c>
      <c r="E30" s="10">
        <f t="shared" si="5"/>
        <v>618.60708</v>
      </c>
    </row>
    <row r="33" spans="1:15" x14ac:dyDescent="0.25">
      <c r="A33" s="18" t="s">
        <v>22</v>
      </c>
    </row>
    <row r="34" spans="1:15" x14ac:dyDescent="0.25">
      <c r="A34" s="8" t="s">
        <v>17</v>
      </c>
    </row>
    <row r="35" spans="1:15" x14ac:dyDescent="0.25">
      <c r="A35" t="s">
        <v>23</v>
      </c>
      <c r="B35">
        <v>1</v>
      </c>
      <c r="C35" t="s">
        <v>21</v>
      </c>
      <c r="D35">
        <v>75.397999999999996</v>
      </c>
      <c r="E35" s="10">
        <f t="shared" ref="E35:E39" si="6">D35*10.764</f>
        <v>811.58407199999988</v>
      </c>
      <c r="H35" s="29">
        <v>75.397999999999996</v>
      </c>
      <c r="I35" s="30">
        <f t="shared" ref="I35" si="7">H35*10.764</f>
        <v>811.58407199999988</v>
      </c>
      <c r="J35" s="29">
        <v>6.109</v>
      </c>
      <c r="K35" s="30">
        <f t="shared" ref="K35" si="8">J35*10.764</f>
        <v>65.75727599999999</v>
      </c>
      <c r="L35" s="30">
        <f>I35+K35</f>
        <v>877.34134799999993</v>
      </c>
      <c r="M35" s="29"/>
      <c r="N35" s="30"/>
      <c r="O35" s="29"/>
    </row>
    <row r="36" spans="1:15" x14ac:dyDescent="0.25">
      <c r="B36">
        <v>2</v>
      </c>
      <c r="C36" t="s">
        <v>21</v>
      </c>
      <c r="D36">
        <v>81.662000000000006</v>
      </c>
      <c r="E36" s="10">
        <f t="shared" si="6"/>
        <v>879.00976800000001</v>
      </c>
      <c r="H36" s="29">
        <v>81.662000000000006</v>
      </c>
      <c r="I36" s="30">
        <f t="shared" ref="I36" si="9">H36*10.764</f>
        <v>879.00976800000001</v>
      </c>
      <c r="J36" s="29">
        <v>6.109</v>
      </c>
      <c r="K36" s="30">
        <f t="shared" ref="K36" si="10">J36*10.764</f>
        <v>65.75727599999999</v>
      </c>
      <c r="L36" s="30">
        <f t="shared" ref="L36:L39" si="11">I36+K36</f>
        <v>944.76704399999994</v>
      </c>
      <c r="M36" s="29"/>
      <c r="N36" s="29"/>
      <c r="O36" s="29"/>
    </row>
    <row r="37" spans="1:15" x14ac:dyDescent="0.25">
      <c r="B37">
        <v>3</v>
      </c>
      <c r="C37" t="s">
        <v>21</v>
      </c>
      <c r="D37">
        <v>81.662000000000006</v>
      </c>
      <c r="E37" s="10">
        <f t="shared" si="6"/>
        <v>879.00976800000001</v>
      </c>
      <c r="H37" s="29">
        <v>81.662000000000006</v>
      </c>
      <c r="I37" s="30">
        <f t="shared" ref="I37" si="12">H37*10.764</f>
        <v>879.00976800000001</v>
      </c>
      <c r="J37" s="29">
        <v>6.109</v>
      </c>
      <c r="K37" s="30">
        <f t="shared" ref="K37" si="13">J37*10.764</f>
        <v>65.75727599999999</v>
      </c>
      <c r="L37" s="30">
        <f t="shared" si="11"/>
        <v>944.76704399999994</v>
      </c>
      <c r="M37" s="29"/>
      <c r="N37" s="29"/>
      <c r="O37" s="29"/>
    </row>
    <row r="38" spans="1:15" x14ac:dyDescent="0.25">
      <c r="B38">
        <v>4</v>
      </c>
      <c r="C38" t="s">
        <v>21</v>
      </c>
      <c r="D38">
        <v>75.397999999999996</v>
      </c>
      <c r="E38" s="10">
        <f t="shared" si="6"/>
        <v>811.58407199999988</v>
      </c>
      <c r="H38" s="29">
        <v>75.397999999999996</v>
      </c>
      <c r="I38" s="30">
        <f t="shared" ref="I38" si="14">H38*10.764</f>
        <v>811.58407199999988</v>
      </c>
      <c r="J38" s="29">
        <v>6.109</v>
      </c>
      <c r="K38" s="30">
        <f t="shared" ref="K38" si="15">J38*10.764</f>
        <v>65.75727599999999</v>
      </c>
      <c r="L38" s="30">
        <f t="shared" si="11"/>
        <v>877.34134799999993</v>
      </c>
      <c r="M38" s="29"/>
      <c r="N38" s="29"/>
      <c r="O38" s="29"/>
    </row>
    <row r="39" spans="1:15" x14ac:dyDescent="0.25">
      <c r="B39">
        <v>5</v>
      </c>
      <c r="C39" t="s">
        <v>12</v>
      </c>
      <c r="D39">
        <v>57.814999999999998</v>
      </c>
      <c r="E39" s="10">
        <f t="shared" si="6"/>
        <v>622.32065999999998</v>
      </c>
      <c r="H39" s="29">
        <v>57.814999999999998</v>
      </c>
      <c r="I39" s="30">
        <f t="shared" ref="I39" si="16">H39*10.764</f>
        <v>622.32065999999998</v>
      </c>
      <c r="J39" s="29">
        <v>4.92</v>
      </c>
      <c r="K39" s="30">
        <f t="shared" ref="K39" si="17">J39*10.764</f>
        <v>52.958879999999994</v>
      </c>
      <c r="L39" s="30">
        <f t="shared" si="11"/>
        <v>675.27954</v>
      </c>
      <c r="M39" s="29"/>
      <c r="N39" s="29"/>
      <c r="O39" s="29"/>
    </row>
    <row r="40" spans="1:15" x14ac:dyDescent="0.25">
      <c r="H40" s="29"/>
      <c r="I40" s="29"/>
      <c r="J40" s="29"/>
      <c r="K40" s="29"/>
      <c r="L40" s="29"/>
      <c r="M40" s="29"/>
      <c r="N40" s="29"/>
      <c r="O40" s="29"/>
    </row>
    <row r="41" spans="1:15" x14ac:dyDescent="0.25">
      <c r="A41" s="8" t="s">
        <v>26</v>
      </c>
      <c r="H41" s="29"/>
      <c r="I41" s="29"/>
      <c r="J41" s="29"/>
      <c r="K41" s="29"/>
      <c r="L41" s="29"/>
      <c r="M41" s="29"/>
      <c r="N41" s="29"/>
      <c r="O41" s="29"/>
    </row>
    <row r="42" spans="1:15" x14ac:dyDescent="0.25">
      <c r="A42" t="s">
        <v>23</v>
      </c>
      <c r="B42">
        <v>1</v>
      </c>
      <c r="C42" t="s">
        <v>21</v>
      </c>
      <c r="D42">
        <v>75.397999999999996</v>
      </c>
      <c r="E42" s="10">
        <f t="shared" ref="E42:E46" si="18">D42*10.764</f>
        <v>811.58407199999988</v>
      </c>
      <c r="H42" s="29"/>
      <c r="I42" s="29"/>
      <c r="J42" s="29"/>
      <c r="K42" s="29"/>
      <c r="L42" s="29"/>
      <c r="M42" s="29"/>
      <c r="N42" s="29"/>
      <c r="O42" s="29"/>
    </row>
    <row r="43" spans="1:15" x14ac:dyDescent="0.25">
      <c r="B43">
        <v>2</v>
      </c>
      <c r="C43" t="s">
        <v>21</v>
      </c>
      <c r="D43">
        <v>81.662000000000006</v>
      </c>
      <c r="E43" s="10">
        <f t="shared" si="18"/>
        <v>879.00976800000001</v>
      </c>
      <c r="H43" s="29"/>
      <c r="I43" s="29"/>
      <c r="J43" s="29"/>
      <c r="K43" s="29"/>
      <c r="L43" s="29"/>
      <c r="M43" s="29"/>
      <c r="N43" s="29"/>
      <c r="O43" s="29"/>
    </row>
    <row r="44" spans="1:15" x14ac:dyDescent="0.25">
      <c r="B44">
        <v>3</v>
      </c>
      <c r="C44" t="s">
        <v>21</v>
      </c>
      <c r="D44">
        <v>81.662000000000006</v>
      </c>
      <c r="E44" s="10">
        <f t="shared" si="18"/>
        <v>879.00976800000001</v>
      </c>
      <c r="H44" s="29"/>
      <c r="I44" s="29"/>
      <c r="J44" s="29"/>
      <c r="K44" s="29"/>
      <c r="L44" s="29"/>
      <c r="M44" s="29"/>
      <c r="N44" s="29"/>
      <c r="O44" s="29"/>
    </row>
    <row r="45" spans="1:15" x14ac:dyDescent="0.25">
      <c r="B45">
        <v>4</v>
      </c>
      <c r="C45" t="s">
        <v>21</v>
      </c>
      <c r="D45">
        <v>75.397999999999996</v>
      </c>
      <c r="E45" s="10">
        <f t="shared" si="18"/>
        <v>811.58407199999988</v>
      </c>
      <c r="H45" s="29"/>
      <c r="I45" s="29"/>
      <c r="J45" s="29"/>
      <c r="K45" s="29"/>
      <c r="L45" s="29"/>
      <c r="M45" s="29"/>
      <c r="N45" s="29"/>
      <c r="O45" s="29"/>
    </row>
    <row r="46" spans="1:15" x14ac:dyDescent="0.25">
      <c r="B46">
        <v>5</v>
      </c>
      <c r="C46" t="s">
        <v>12</v>
      </c>
      <c r="D46">
        <v>57.814999999999998</v>
      </c>
      <c r="E46" s="10">
        <f t="shared" si="18"/>
        <v>622.32065999999998</v>
      </c>
      <c r="H46" s="29"/>
      <c r="I46" s="29"/>
      <c r="J46" s="29"/>
      <c r="K46" s="29"/>
      <c r="L46" s="29"/>
      <c r="M46" s="29"/>
      <c r="N46" s="29"/>
      <c r="O46" s="29"/>
    </row>
    <row r="47" spans="1:15" x14ac:dyDescent="0.25">
      <c r="H47" s="29"/>
      <c r="I47" s="29"/>
      <c r="J47" s="29"/>
      <c r="K47" s="29"/>
      <c r="L47" s="29"/>
      <c r="M47" s="29"/>
      <c r="N47" s="29"/>
      <c r="O47" s="29"/>
    </row>
    <row r="48" spans="1:15" x14ac:dyDescent="0.25">
      <c r="H48" s="29"/>
      <c r="I48" s="29"/>
      <c r="J48" s="29"/>
      <c r="K48" s="29"/>
      <c r="L48" s="29"/>
      <c r="M48" s="29"/>
      <c r="N48" s="29"/>
      <c r="O48" s="29"/>
    </row>
    <row r="49" spans="1:15" x14ac:dyDescent="0.25">
      <c r="A49" s="18" t="s">
        <v>24</v>
      </c>
      <c r="H49" s="29"/>
      <c r="I49" s="29"/>
      <c r="J49" s="29"/>
      <c r="K49" s="29"/>
      <c r="L49" s="29"/>
      <c r="M49" s="29"/>
      <c r="N49" s="29"/>
      <c r="O49" s="29"/>
    </row>
    <row r="50" spans="1:15" x14ac:dyDescent="0.25">
      <c r="A50" s="8" t="s">
        <v>17</v>
      </c>
      <c r="H50" s="29"/>
      <c r="I50" s="29"/>
      <c r="J50" s="29"/>
      <c r="K50" s="29"/>
      <c r="L50" s="29"/>
      <c r="M50" s="29"/>
      <c r="N50" s="29"/>
      <c r="O50" s="29"/>
    </row>
    <row r="51" spans="1:15" x14ac:dyDescent="0.25">
      <c r="A51" t="s">
        <v>25</v>
      </c>
      <c r="B51">
        <v>1</v>
      </c>
      <c r="C51" t="s">
        <v>12</v>
      </c>
      <c r="D51">
        <v>59.021000000000001</v>
      </c>
      <c r="E51" s="10">
        <f t="shared" ref="E51:E56" si="19">D51*10.764</f>
        <v>635.30204400000002</v>
      </c>
      <c r="H51" s="29">
        <v>59.021000000000001</v>
      </c>
      <c r="I51" s="30">
        <f t="shared" ref="I51:K56" si="20">H51*10.764</f>
        <v>635.30204400000002</v>
      </c>
      <c r="J51" s="29">
        <v>6.8810000000000002</v>
      </c>
      <c r="K51" s="30">
        <f t="shared" si="20"/>
        <v>74.067083999999994</v>
      </c>
      <c r="L51" s="30">
        <f t="shared" ref="L51:L56" si="21">I51+K51</f>
        <v>709.36912800000005</v>
      </c>
      <c r="M51" s="29"/>
      <c r="N51" s="29"/>
      <c r="O51" s="29"/>
    </row>
    <row r="52" spans="1:15" x14ac:dyDescent="0.25">
      <c r="B52">
        <v>2</v>
      </c>
      <c r="C52" t="s">
        <v>12</v>
      </c>
      <c r="D52">
        <v>59.021000000000001</v>
      </c>
      <c r="E52" s="10">
        <f t="shared" si="19"/>
        <v>635.30204400000002</v>
      </c>
      <c r="H52" s="29">
        <v>59.021000000000001</v>
      </c>
      <c r="I52" s="30">
        <f t="shared" si="20"/>
        <v>635.30204400000002</v>
      </c>
      <c r="J52" s="29">
        <v>6.8810000000000002</v>
      </c>
      <c r="K52" s="30">
        <f t="shared" si="20"/>
        <v>74.067083999999994</v>
      </c>
      <c r="L52" s="30">
        <f t="shared" si="21"/>
        <v>709.36912800000005</v>
      </c>
      <c r="M52" s="29"/>
      <c r="N52" s="29"/>
      <c r="O52" s="29"/>
    </row>
    <row r="53" spans="1:15" x14ac:dyDescent="0.25">
      <c r="B53">
        <v>3</v>
      </c>
      <c r="C53" t="s">
        <v>21</v>
      </c>
      <c r="D53">
        <v>75.233000000000004</v>
      </c>
      <c r="E53" s="10">
        <f t="shared" si="19"/>
        <v>809.80801199999996</v>
      </c>
      <c r="H53" s="29">
        <v>75.397999999999996</v>
      </c>
      <c r="I53" s="30">
        <f t="shared" si="20"/>
        <v>811.58407199999988</v>
      </c>
      <c r="J53" s="29">
        <v>6.109</v>
      </c>
      <c r="K53" s="30">
        <f t="shared" si="20"/>
        <v>65.75727599999999</v>
      </c>
      <c r="L53" s="30">
        <f t="shared" si="21"/>
        <v>877.34134799999993</v>
      </c>
      <c r="M53" s="29"/>
      <c r="N53" s="29"/>
      <c r="O53" s="29"/>
    </row>
    <row r="54" spans="1:15" x14ac:dyDescent="0.25">
      <c r="B54">
        <v>4</v>
      </c>
      <c r="C54" t="s">
        <v>21</v>
      </c>
      <c r="D54">
        <v>73.447000000000003</v>
      </c>
      <c r="E54" s="10">
        <f t="shared" si="19"/>
        <v>790.58350799999994</v>
      </c>
      <c r="H54" s="29">
        <v>75.397999999999996</v>
      </c>
      <c r="I54" s="30">
        <f t="shared" si="20"/>
        <v>811.58407199999988</v>
      </c>
      <c r="J54" s="29">
        <v>6.109</v>
      </c>
      <c r="K54" s="30">
        <f t="shared" si="20"/>
        <v>65.75727599999999</v>
      </c>
      <c r="L54" s="30">
        <f t="shared" si="21"/>
        <v>877.34134799999993</v>
      </c>
      <c r="M54" s="29"/>
      <c r="N54" s="29"/>
      <c r="O54" s="29"/>
    </row>
    <row r="55" spans="1:15" x14ac:dyDescent="0.25">
      <c r="B55">
        <v>5</v>
      </c>
      <c r="C55" t="s">
        <v>12</v>
      </c>
      <c r="D55">
        <v>57.47</v>
      </c>
      <c r="E55" s="10">
        <f t="shared" si="19"/>
        <v>618.60708</v>
      </c>
      <c r="H55" s="29">
        <v>59.021000000000001</v>
      </c>
      <c r="I55" s="30">
        <f t="shared" si="20"/>
        <v>635.30204400000002</v>
      </c>
      <c r="J55" s="29">
        <v>6.8810000000000002</v>
      </c>
      <c r="K55" s="30">
        <f t="shared" si="20"/>
        <v>74.067083999999994</v>
      </c>
      <c r="L55" s="30">
        <f t="shared" si="21"/>
        <v>709.36912800000005</v>
      </c>
      <c r="M55" s="29"/>
      <c r="N55" s="29"/>
      <c r="O55" s="29"/>
    </row>
    <row r="56" spans="1:15" x14ac:dyDescent="0.25">
      <c r="B56">
        <v>6</v>
      </c>
      <c r="C56" s="9" t="s">
        <v>21</v>
      </c>
      <c r="D56">
        <v>74.674999999999997</v>
      </c>
      <c r="E56" s="10">
        <f t="shared" si="19"/>
        <v>803.80169999999987</v>
      </c>
      <c r="H56" s="29">
        <v>74.674999999999997</v>
      </c>
      <c r="I56" s="30">
        <f t="shared" si="20"/>
        <v>803.80169999999987</v>
      </c>
      <c r="J56" s="29">
        <v>6.8810000000000002</v>
      </c>
      <c r="K56" s="30">
        <f t="shared" si="20"/>
        <v>74.067083999999994</v>
      </c>
      <c r="L56" s="30">
        <f t="shared" si="21"/>
        <v>877.86878399999989</v>
      </c>
      <c r="M56" s="29"/>
      <c r="N56" s="29"/>
      <c r="O56" s="29"/>
    </row>
    <row r="57" spans="1:15" x14ac:dyDescent="0.25">
      <c r="H57" s="29"/>
      <c r="I57" s="29"/>
      <c r="J57" s="29"/>
      <c r="K57" s="29"/>
      <c r="L57" s="29"/>
      <c r="M57" s="29"/>
      <c r="N57" s="29"/>
      <c r="O57" s="29"/>
    </row>
    <row r="58" spans="1:15" x14ac:dyDescent="0.25">
      <c r="A58" s="8" t="s">
        <v>26</v>
      </c>
      <c r="H58" s="29"/>
      <c r="I58" s="29"/>
      <c r="J58" s="29"/>
      <c r="K58" s="29"/>
      <c r="L58" s="29"/>
      <c r="M58" s="29"/>
      <c r="N58" s="29"/>
      <c r="O58" s="29"/>
    </row>
    <row r="59" spans="1:15" x14ac:dyDescent="0.25">
      <c r="A59" t="s">
        <v>25</v>
      </c>
      <c r="B59">
        <v>1</v>
      </c>
      <c r="C59" t="s">
        <v>12</v>
      </c>
      <c r="D59">
        <v>59.021000000000001</v>
      </c>
      <c r="E59" s="10">
        <f t="shared" ref="E59:E64" si="22">D59*10.764</f>
        <v>635.30204400000002</v>
      </c>
      <c r="H59" s="29"/>
      <c r="I59" s="29"/>
      <c r="J59" s="29"/>
      <c r="K59" s="29"/>
      <c r="L59" s="29"/>
      <c r="M59" s="29"/>
      <c r="N59" s="29"/>
      <c r="O59" s="29"/>
    </row>
    <row r="60" spans="1:15" x14ac:dyDescent="0.25">
      <c r="B60">
        <v>2</v>
      </c>
      <c r="C60" t="s">
        <v>12</v>
      </c>
      <c r="D60">
        <v>59.021000000000001</v>
      </c>
      <c r="E60" s="10">
        <f t="shared" si="22"/>
        <v>635.30204400000002</v>
      </c>
      <c r="H60" s="29"/>
      <c r="I60" s="29"/>
      <c r="J60" s="29"/>
      <c r="K60" s="29"/>
      <c r="L60" s="29"/>
      <c r="M60" s="29"/>
      <c r="N60" s="29"/>
      <c r="O60" s="29"/>
    </row>
    <row r="61" spans="1:15" x14ac:dyDescent="0.25">
      <c r="B61">
        <v>3</v>
      </c>
      <c r="C61" t="s">
        <v>21</v>
      </c>
      <c r="D61">
        <v>75.233000000000004</v>
      </c>
      <c r="E61" s="10">
        <f t="shared" si="22"/>
        <v>809.80801199999996</v>
      </c>
    </row>
    <row r="62" spans="1:15" x14ac:dyDescent="0.25">
      <c r="B62">
        <v>4</v>
      </c>
      <c r="C62" t="s">
        <v>21</v>
      </c>
      <c r="D62">
        <v>73.447000000000003</v>
      </c>
      <c r="E62" s="10">
        <f t="shared" si="22"/>
        <v>790.58350799999994</v>
      </c>
    </row>
    <row r="63" spans="1:15" x14ac:dyDescent="0.25">
      <c r="B63">
        <v>5</v>
      </c>
      <c r="C63" t="s">
        <v>12</v>
      </c>
      <c r="D63">
        <v>57.47</v>
      </c>
      <c r="E63" s="10">
        <f t="shared" si="22"/>
        <v>618.60708</v>
      </c>
    </row>
    <row r="64" spans="1:15" x14ac:dyDescent="0.25">
      <c r="B64">
        <v>6</v>
      </c>
      <c r="C64" s="9" t="s">
        <v>21</v>
      </c>
      <c r="D64">
        <v>74.674999999999997</v>
      </c>
      <c r="E64" s="10">
        <f t="shared" si="22"/>
        <v>803.80169999999987</v>
      </c>
    </row>
    <row r="66" spans="1:5" x14ac:dyDescent="0.25">
      <c r="A66" s="8" t="s">
        <v>27</v>
      </c>
    </row>
    <row r="67" spans="1:5" x14ac:dyDescent="0.25">
      <c r="A67" t="s">
        <v>25</v>
      </c>
      <c r="B67">
        <v>1</v>
      </c>
      <c r="C67" t="s">
        <v>12</v>
      </c>
      <c r="D67">
        <v>59.021000000000001</v>
      </c>
      <c r="E67" s="10">
        <f t="shared" ref="E67:E72" si="23">D67*10.764</f>
        <v>635.30204400000002</v>
      </c>
    </row>
    <row r="68" spans="1:5" x14ac:dyDescent="0.25">
      <c r="B68">
        <v>2</v>
      </c>
      <c r="C68" t="s">
        <v>12</v>
      </c>
      <c r="D68">
        <v>59.021000000000001</v>
      </c>
      <c r="E68" s="10">
        <f t="shared" si="23"/>
        <v>635.30204400000002</v>
      </c>
    </row>
    <row r="69" spans="1:5" x14ac:dyDescent="0.25">
      <c r="B69">
        <v>3</v>
      </c>
      <c r="C69" t="s">
        <v>21</v>
      </c>
      <c r="D69">
        <v>75.233000000000004</v>
      </c>
      <c r="E69" s="10">
        <f t="shared" si="23"/>
        <v>809.80801199999996</v>
      </c>
    </row>
    <row r="70" spans="1:5" x14ac:dyDescent="0.25">
      <c r="B70">
        <v>4</v>
      </c>
      <c r="C70" t="s">
        <v>21</v>
      </c>
      <c r="D70">
        <v>73.447000000000003</v>
      </c>
      <c r="E70" s="10">
        <f t="shared" si="23"/>
        <v>790.58350799999994</v>
      </c>
    </row>
    <row r="71" spans="1:5" x14ac:dyDescent="0.25">
      <c r="B71">
        <v>5</v>
      </c>
      <c r="C71" t="s">
        <v>12</v>
      </c>
      <c r="D71">
        <v>57.47</v>
      </c>
      <c r="E71" s="10">
        <f t="shared" si="23"/>
        <v>618.60708</v>
      </c>
    </row>
    <row r="72" spans="1:5" x14ac:dyDescent="0.25">
      <c r="B72">
        <v>6</v>
      </c>
      <c r="C72" s="9" t="s">
        <v>21</v>
      </c>
      <c r="D72">
        <v>74.674999999999997</v>
      </c>
      <c r="E72" s="10">
        <f t="shared" si="23"/>
        <v>803.80169999999987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"/>
  <sheetViews>
    <sheetView topLeftCell="A2" workbookViewId="0">
      <selection activeCell="E34" sqref="E34"/>
    </sheetView>
  </sheetViews>
  <sheetFormatPr defaultRowHeight="15" x14ac:dyDescent="0.25"/>
  <cols>
    <col min="4" max="4" width="14.28515625" bestFit="1" customWidth="1"/>
    <col min="5" max="6" width="12.5703125" bestFit="1" customWidth="1"/>
  </cols>
  <sheetData>
    <row r="1" spans="1:12" x14ac:dyDescent="0.25">
      <c r="A1" t="s">
        <v>31</v>
      </c>
    </row>
    <row r="2" spans="1:12" x14ac:dyDescent="0.2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1"/>
    </row>
    <row r="3" spans="1:12" x14ac:dyDescent="0.25">
      <c r="A3" s="28">
        <v>610</v>
      </c>
      <c r="B3" s="28">
        <v>71.914000000000001</v>
      </c>
      <c r="C3" s="28">
        <f>B3*10.764</f>
        <v>774.08229599999993</v>
      </c>
      <c r="D3" s="6">
        <v>9000000</v>
      </c>
      <c r="E3" s="6">
        <f>D3/C3</f>
        <v>11626.670764215489</v>
      </c>
      <c r="F3" s="6">
        <v>540000</v>
      </c>
      <c r="G3" s="28">
        <v>30000</v>
      </c>
      <c r="H3" s="28">
        <f>D3+F3+G3</f>
        <v>9570000</v>
      </c>
      <c r="I3" s="28"/>
      <c r="J3" s="28">
        <f>H3/C3</f>
        <v>12363.02657928247</v>
      </c>
      <c r="K3" s="28"/>
      <c r="L3" s="1"/>
    </row>
    <row r="4" spans="1:12" x14ac:dyDescent="0.25">
      <c r="A4" s="28">
        <v>207</v>
      </c>
      <c r="B4" s="28">
        <v>52.619</v>
      </c>
      <c r="C4" s="28">
        <f>B4*10.764</f>
        <v>566.39091599999995</v>
      </c>
      <c r="D4" s="6">
        <v>8000000</v>
      </c>
      <c r="E4" s="6">
        <f>D4/C4</f>
        <v>14124.520316282758</v>
      </c>
      <c r="F4" s="6">
        <v>480000</v>
      </c>
      <c r="G4" s="28">
        <v>30000</v>
      </c>
      <c r="H4" s="28">
        <f>D4+F4+G4</f>
        <v>8510000</v>
      </c>
      <c r="I4" s="28"/>
      <c r="J4" s="28">
        <f>H4/C4</f>
        <v>15024.958486445783</v>
      </c>
      <c r="K4" s="28"/>
      <c r="L4" s="1"/>
    </row>
    <row r="5" spans="1:12" x14ac:dyDescent="0.25">
      <c r="A5" s="28">
        <v>506</v>
      </c>
      <c r="B5" s="28">
        <v>57.417000000000002</v>
      </c>
      <c r="C5" s="28">
        <f t="shared" ref="C5:C14" si="0">B5*10.764</f>
        <v>618.03658799999994</v>
      </c>
      <c r="D5" s="6">
        <v>9000000</v>
      </c>
      <c r="E5" s="6">
        <f t="shared" ref="E5:E12" si="1">D5/C5</f>
        <v>14562.244654680542</v>
      </c>
      <c r="F5" s="6">
        <v>5400000</v>
      </c>
      <c r="G5" s="28">
        <v>30000</v>
      </c>
      <c r="H5" s="28">
        <f t="shared" ref="H5:H11" si="2">D5+F5+G5</f>
        <v>14430000</v>
      </c>
      <c r="I5" s="28"/>
      <c r="J5" s="28">
        <f t="shared" ref="J5:J9" si="3">H5/C5</f>
        <v>23348.132263004471</v>
      </c>
      <c r="K5" s="28"/>
      <c r="L5" s="1"/>
    </row>
    <row r="6" spans="1:12" x14ac:dyDescent="0.25">
      <c r="A6" s="28">
        <v>310</v>
      </c>
      <c r="B6" s="28">
        <v>71.914000000000001</v>
      </c>
      <c r="C6" s="28">
        <f t="shared" si="0"/>
        <v>774.08229599999993</v>
      </c>
      <c r="D6" s="6">
        <v>9300000</v>
      </c>
      <c r="E6" s="6">
        <f t="shared" si="1"/>
        <v>12014.226456356006</v>
      </c>
      <c r="F6" s="6">
        <v>558000</v>
      </c>
      <c r="G6" s="28">
        <v>30000</v>
      </c>
      <c r="H6" s="28">
        <f t="shared" si="2"/>
        <v>9888000</v>
      </c>
      <c r="I6" s="28"/>
      <c r="J6" s="28">
        <f t="shared" si="3"/>
        <v>12773.835612951418</v>
      </c>
      <c r="K6" s="28"/>
    </row>
    <row r="7" spans="1:12" x14ac:dyDescent="0.25">
      <c r="A7" s="28">
        <v>406</v>
      </c>
      <c r="B7" s="28">
        <v>71.914000000000001</v>
      </c>
      <c r="C7" s="28">
        <f t="shared" si="0"/>
        <v>774.08229599999993</v>
      </c>
      <c r="D7" s="6">
        <v>10000000</v>
      </c>
      <c r="E7" s="6">
        <f t="shared" si="1"/>
        <v>12918.523071350544</v>
      </c>
      <c r="F7" s="6">
        <v>6000000</v>
      </c>
      <c r="G7" s="28">
        <v>30000</v>
      </c>
      <c r="H7" s="28">
        <f t="shared" si="2"/>
        <v>16030000</v>
      </c>
      <c r="I7" s="28"/>
      <c r="J7" s="28">
        <f t="shared" si="3"/>
        <v>20708.392483374922</v>
      </c>
      <c r="K7" s="28"/>
    </row>
    <row r="8" spans="1:12" x14ac:dyDescent="0.25">
      <c r="A8" s="28">
        <v>401</v>
      </c>
      <c r="B8" s="28">
        <v>71.914000000000001</v>
      </c>
      <c r="C8" s="28">
        <f t="shared" si="0"/>
        <v>774.08229599999993</v>
      </c>
      <c r="D8" s="6">
        <v>11000000</v>
      </c>
      <c r="E8" s="6">
        <f t="shared" si="1"/>
        <v>14210.375378485598</v>
      </c>
      <c r="F8" s="6">
        <v>660000</v>
      </c>
      <c r="G8" s="28">
        <v>30000</v>
      </c>
      <c r="H8" s="28">
        <f t="shared" si="2"/>
        <v>11690000</v>
      </c>
      <c r="I8" s="28"/>
      <c r="J8" s="28">
        <f t="shared" si="3"/>
        <v>15101.753470408787</v>
      </c>
      <c r="K8" s="28"/>
    </row>
    <row r="9" spans="1:12" x14ac:dyDescent="0.25">
      <c r="A9" s="28"/>
      <c r="B9" s="28"/>
      <c r="C9" s="28">
        <f t="shared" si="0"/>
        <v>0</v>
      </c>
      <c r="D9" s="6"/>
      <c r="E9" s="6" t="e">
        <f t="shared" si="1"/>
        <v>#DIV/0!</v>
      </c>
      <c r="F9" s="28"/>
      <c r="G9" s="28">
        <v>30000</v>
      </c>
      <c r="H9" s="28">
        <f t="shared" si="2"/>
        <v>30000</v>
      </c>
      <c r="I9" s="28"/>
      <c r="J9" s="28" t="e">
        <f t="shared" si="3"/>
        <v>#DIV/0!</v>
      </c>
      <c r="K9" s="28"/>
    </row>
    <row r="10" spans="1:12" x14ac:dyDescent="0.25">
      <c r="A10" s="28"/>
      <c r="B10" s="28"/>
      <c r="C10" s="28">
        <f t="shared" si="0"/>
        <v>0</v>
      </c>
      <c r="D10" s="6"/>
      <c r="E10" s="6" t="e">
        <f t="shared" si="1"/>
        <v>#DIV/0!</v>
      </c>
      <c r="F10" s="28"/>
      <c r="G10" s="28">
        <v>30000</v>
      </c>
      <c r="H10" s="28">
        <f t="shared" si="2"/>
        <v>30000</v>
      </c>
      <c r="I10" s="28"/>
      <c r="J10" s="28"/>
      <c r="K10" s="28"/>
    </row>
    <row r="11" spans="1:12" x14ac:dyDescent="0.25">
      <c r="A11" s="28"/>
      <c r="B11" s="28"/>
      <c r="C11" s="28">
        <f t="shared" si="0"/>
        <v>0</v>
      </c>
      <c r="D11" s="6"/>
      <c r="E11" s="6" t="e">
        <f t="shared" si="1"/>
        <v>#DIV/0!</v>
      </c>
      <c r="F11" s="28"/>
      <c r="G11" s="28">
        <v>30000</v>
      </c>
      <c r="H11" s="28">
        <f t="shared" si="2"/>
        <v>30000</v>
      </c>
      <c r="I11" s="28"/>
      <c r="J11" s="28"/>
      <c r="K11" s="28"/>
    </row>
    <row r="12" spans="1:12" x14ac:dyDescent="0.25">
      <c r="A12" s="28"/>
      <c r="B12" s="28"/>
      <c r="C12" s="28">
        <f t="shared" si="0"/>
        <v>0</v>
      </c>
      <c r="D12" s="6"/>
      <c r="E12" s="6" t="e">
        <f t="shared" si="1"/>
        <v>#DIV/0!</v>
      </c>
      <c r="F12" s="28"/>
      <c r="G12" s="28">
        <v>30000</v>
      </c>
      <c r="H12" s="28"/>
      <c r="I12" s="28"/>
      <c r="J12" s="28"/>
      <c r="K12" s="28"/>
    </row>
    <row r="13" spans="1:12" x14ac:dyDescent="0.25">
      <c r="A13" s="28"/>
      <c r="B13" s="28"/>
      <c r="C13" s="28">
        <f t="shared" si="0"/>
        <v>0</v>
      </c>
      <c r="D13" s="6"/>
      <c r="E13" s="28"/>
      <c r="F13" s="28"/>
      <c r="G13" s="28">
        <v>30000</v>
      </c>
      <c r="H13" s="28"/>
      <c r="I13" s="28"/>
      <c r="J13" s="28"/>
      <c r="K13" s="28"/>
    </row>
    <row r="14" spans="1:12" x14ac:dyDescent="0.25">
      <c r="A14" s="28"/>
      <c r="B14" s="28"/>
      <c r="C14" s="28">
        <f t="shared" si="0"/>
        <v>0</v>
      </c>
      <c r="D14" s="6"/>
      <c r="E14" s="28"/>
      <c r="F14" s="28"/>
      <c r="G14" s="28">
        <v>30000</v>
      </c>
      <c r="H14" s="28"/>
      <c r="I14" s="28"/>
      <c r="J14" s="28"/>
      <c r="K14" s="28"/>
    </row>
    <row r="15" spans="1:12" x14ac:dyDescent="0.25">
      <c r="A15" s="28"/>
      <c r="B15" s="28"/>
      <c r="C15" s="28"/>
      <c r="D15" s="6"/>
      <c r="E15" s="28"/>
      <c r="F15" s="28"/>
      <c r="G15" s="28">
        <v>30000</v>
      </c>
      <c r="H15" s="28"/>
      <c r="I15" s="28"/>
      <c r="J15" s="28"/>
      <c r="K15" s="28"/>
    </row>
    <row r="16" spans="1:12" x14ac:dyDescent="0.25">
      <c r="A16" s="28"/>
      <c r="B16" s="28"/>
      <c r="C16" s="28"/>
      <c r="D16" s="6"/>
      <c r="E16" s="28"/>
      <c r="F16" s="28"/>
      <c r="G16" s="28">
        <v>30000</v>
      </c>
      <c r="H16" s="28"/>
      <c r="I16" s="28"/>
      <c r="J16" s="28"/>
      <c r="K16" s="28"/>
    </row>
    <row r="17" spans="1:11" x14ac:dyDescent="0.25">
      <c r="A17" s="28"/>
      <c r="B17" s="28"/>
      <c r="C17" s="28"/>
      <c r="D17" s="6"/>
      <c r="E17" s="28"/>
      <c r="F17" s="28"/>
      <c r="G17" s="28"/>
      <c r="H17" s="28"/>
      <c r="I17" s="28"/>
      <c r="J17" s="28"/>
      <c r="K17" s="28"/>
    </row>
    <row r="18" spans="1:11" x14ac:dyDescent="0.25">
      <c r="A18" s="28"/>
      <c r="B18" s="28"/>
      <c r="C18" s="28"/>
      <c r="D18" s="6"/>
      <c r="E18" s="28"/>
      <c r="F18" s="28"/>
      <c r="G18" s="28"/>
      <c r="H18" s="28"/>
      <c r="I18" s="28"/>
      <c r="J18" s="28"/>
      <c r="K18" s="28"/>
    </row>
    <row r="19" spans="1:1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40"/>
  <sheetViews>
    <sheetView workbookViewId="0">
      <selection activeCell="B7" sqref="B7"/>
    </sheetView>
  </sheetViews>
  <sheetFormatPr defaultRowHeight="15" x14ac:dyDescent="0.25"/>
  <cols>
    <col min="3" max="3" width="12.5703125" bestFit="1" customWidth="1"/>
  </cols>
  <sheetData>
    <row r="1" spans="2:7" x14ac:dyDescent="0.25">
      <c r="B1" t="s">
        <v>6</v>
      </c>
      <c r="C1" t="s">
        <v>32</v>
      </c>
    </row>
    <row r="2" spans="2:7" x14ac:dyDescent="0.25">
      <c r="B2">
        <v>635</v>
      </c>
      <c r="C2">
        <v>1255</v>
      </c>
      <c r="E2">
        <v>15000000</v>
      </c>
      <c r="F2">
        <f>E2/B2</f>
        <v>23622.047244094487</v>
      </c>
      <c r="G2">
        <f>E2/C2</f>
        <v>11952.191235059761</v>
      </c>
    </row>
    <row r="3" spans="2:7" x14ac:dyDescent="0.25">
      <c r="B3">
        <v>726</v>
      </c>
      <c r="E3">
        <v>10500000</v>
      </c>
      <c r="F3">
        <f t="shared" ref="F3:F11" si="0">E3/B3</f>
        <v>14462.809917355371</v>
      </c>
    </row>
    <row r="4" spans="2:7" x14ac:dyDescent="0.25">
      <c r="B4">
        <v>1000</v>
      </c>
      <c r="E4">
        <v>11500000</v>
      </c>
      <c r="F4">
        <f t="shared" si="0"/>
        <v>11500</v>
      </c>
    </row>
    <row r="5" spans="2:7" x14ac:dyDescent="0.25">
      <c r="B5">
        <v>759</v>
      </c>
      <c r="E5">
        <v>9500000</v>
      </c>
      <c r="F5">
        <f t="shared" si="0"/>
        <v>12516.469038208168</v>
      </c>
    </row>
    <row r="6" spans="2:7" x14ac:dyDescent="0.25">
      <c r="B6">
        <v>939</v>
      </c>
      <c r="E6">
        <v>13500000</v>
      </c>
      <c r="F6">
        <f t="shared" si="0"/>
        <v>14376.996805111821</v>
      </c>
    </row>
    <row r="7" spans="2:7" x14ac:dyDescent="0.25">
      <c r="F7" t="e">
        <f t="shared" si="0"/>
        <v>#DIV/0!</v>
      </c>
    </row>
    <row r="8" spans="2:7" x14ac:dyDescent="0.25">
      <c r="F8" t="e">
        <f t="shared" si="0"/>
        <v>#DIV/0!</v>
      </c>
    </row>
    <row r="9" spans="2:7" x14ac:dyDescent="0.25">
      <c r="F9" t="e">
        <f t="shared" si="0"/>
        <v>#DIV/0!</v>
      </c>
    </row>
    <row r="10" spans="2:7" x14ac:dyDescent="0.25">
      <c r="F10" t="e">
        <f t="shared" si="0"/>
        <v>#DIV/0!</v>
      </c>
    </row>
    <row r="11" spans="2:7" x14ac:dyDescent="0.25">
      <c r="F11" t="e">
        <f t="shared" si="0"/>
        <v>#DIV/0!</v>
      </c>
    </row>
    <row r="36" spans="3:3" x14ac:dyDescent="0.25">
      <c r="C36" s="6"/>
    </row>
    <row r="37" spans="3:3" x14ac:dyDescent="0.25">
      <c r="C37" s="6"/>
    </row>
    <row r="38" spans="3:3" x14ac:dyDescent="0.25">
      <c r="C38" s="15"/>
    </row>
    <row r="39" spans="3:3" x14ac:dyDescent="0.25">
      <c r="C39" s="15"/>
    </row>
    <row r="40" spans="3:3" x14ac:dyDescent="0.25">
      <c r="C40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16" workbookViewId="0">
      <selection activeCell="C11" sqref="C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A- Wing</vt:lpstr>
      <vt:lpstr>B- Wing</vt:lpstr>
      <vt:lpstr>C- Wing</vt:lpstr>
      <vt:lpstr>Total</vt:lpstr>
      <vt:lpstr>RERA</vt:lpstr>
      <vt:lpstr>Typical Floor</vt:lpstr>
      <vt:lpstr>IGR</vt:lpstr>
      <vt:lpstr>Rates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2024-02-09T09:14:30Z</dcterms:modified>
</cp:coreProperties>
</file>