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ugnu Sharma\"/>
    </mc:Choice>
  </mc:AlternateContent>
  <xr:revisionPtr revIDLastSave="0" documentId="13_ncr:1_{8B904DDF-2AD4-4AC1-93AE-04376BC54E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7" i="4"/>
  <c r="P9" i="4" l="1"/>
  <c r="I22" i="4"/>
  <c r="I20" i="4"/>
  <c r="I28" i="4"/>
  <c r="P12" i="4" l="1"/>
  <c r="P11" i="4"/>
  <c r="P10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<sst xmlns="http://schemas.openxmlformats.org/spreadsheetml/2006/main" count="36" uniqueCount="33">
  <si>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</si>
  <si>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</si>
  <si>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</si>
  <si>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</si>
  <si>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</si>
  <si>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</si>
  <si>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</si>
  <si>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</si>
  <si>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</si>
  <si>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</si>
  <si>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</si>
  <si>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</si>
  <si>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</si>
  <si>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606, 6th Floor, Wing - G, Arihant City Phase - II, Near Sai Baba Temple, Kalyan-Bhiwandi Road, Village - Bhadvad, </t>
  </si>
  <si>
    <t>ca</t>
  </si>
  <si>
    <t>agreement  - 31.12.2020</t>
  </si>
  <si>
    <t>av</t>
  </si>
  <si>
    <t>sd</t>
  </si>
  <si>
    <t>rd</t>
  </si>
  <si>
    <t>bv</t>
  </si>
  <si>
    <t>mv</t>
  </si>
  <si>
    <t>usable op area</t>
  </si>
  <si>
    <t>total</t>
  </si>
  <si>
    <t>1 car parking</t>
  </si>
  <si>
    <t>oc - 2022</t>
  </si>
  <si>
    <t>rate</t>
  </si>
  <si>
    <t>fmv</t>
  </si>
  <si>
    <t>24.04.23</t>
  </si>
  <si>
    <t>18.01.23</t>
  </si>
  <si>
    <t>10.09.23</t>
  </si>
  <si>
    <t>09.05.23</t>
  </si>
  <si>
    <t>8000 to 9000 on ca</t>
  </si>
  <si>
    <t>previous report 2021 - 52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</si>
</sst>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135326</xdr:colOff>
      <xdr:row>41</xdr:row>
      <xdr:rowOff>77237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F7A2F5-8BAD-4DCE-BFE8-F4DCDB6C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56126" cy="7430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9A4ED-620E-421A-82D8-7758BD4C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D45BE-A9FE-403A-B623-392EA7BFD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421030</xdr:colOff>
      <xdr:row>42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49F7D-8B03-4F0C-8904-93D538325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832230" cy="6897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125799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CED57-ABE2-45FD-9E46-79833F96C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46599" cy="6525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192143</xdr:colOff>
      <xdr:row>33</xdr:row>
      <xdr:rowOff>172278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D0B66-298A-4E2F-B9AE-0E6D85EE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74543" cy="5934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77827</xdr:colOff>
      <xdr:row>38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3CE52-D9F9-4DEE-8B6B-D1E992F4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660227" cy="6001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326107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5BBAE-B48F-4D8A-BC06-C2D2F822E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75707" cy="7906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192569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AEA90-216E-440C-B31D-2191F2FF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22969" cy="7783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6417C8-DA46-42AB-9622-5459091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116A8-E281-440D-8F7B-DC5B690C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780</v>
      </c>
      <c r="C2" s="4">
        <f>B2*1.2</f>
        <v>936</v>
      </c>
      <c r="D2" s="4">
        <f t="shared" ref="D2:D13" si="2">C2*1.2</f>
        <v>1123.2</v>
      </c>
      <c r="E2" s="5">
        <f t="shared" ref="E2:E13" si="3">R2</f>
        <v>6200000</v>
      </c>
      <c r="F2" s="10">
        <f t="shared" ref="F2:F13" si="4">ROUND((E2/B2),0)</f>
        <v>7949</v>
      </c>
      <c r="G2" s="10">
        <f t="shared" ref="G2:G13" si="5">ROUND((E2/C2),0)</f>
        <v>6624</v>
      </c>
      <c r="H2" s="10">
        <f t="shared" ref="H2:H13" si="6">ROUND((E2/D2),0)</f>
        <v>5520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780</v>
      </c>
      <c r="R2" s="2">
        <v>6200000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791</v>
      </c>
      <c r="C3" s="4">
        <f t="shared" ref="C3:C15" si="9">B3*1.2</f>
        <v>949.19999999999993</v>
      </c>
      <c r="D3" s="4">
        <f t="shared" si="2"/>
        <v>1139.04</v>
      </c>
      <c r="E3" s="16">
        <f t="shared" si="3"/>
        <v>5700000</v>
      </c>
      <c r="F3" s="10">
        <f t="shared" si="4"/>
        <v>7206</v>
      </c>
      <c r="G3" s="10">
        <f t="shared" si="5"/>
        <v>6005</v>
      </c>
      <c r="H3" s="10">
        <f t="shared" si="6"/>
        <v>5004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791</v>
      </c>
      <c r="R3" s="18">
        <v>5700000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940</v>
      </c>
      <c r="C4" s="4">
        <f t="shared" si="9"/>
        <v>1128</v>
      </c>
      <c r="D4" s="4">
        <f t="shared" si="2"/>
        <v>1353.6</v>
      </c>
      <c r="E4" s="16">
        <f t="shared" si="3"/>
        <v>5800000</v>
      </c>
      <c r="F4" s="15">
        <f t="shared" si="4"/>
        <v>6170</v>
      </c>
      <c r="G4" s="10">
        <f t="shared" si="5"/>
        <v>5142</v>
      </c>
      <c r="H4" s="10">
        <f t="shared" si="6"/>
        <v>4285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940</v>
      </c>
      <c r="R4" s="17">
        <v>5800000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668</v>
      </c>
      <c r="C5" s="4">
        <f t="shared" si="9"/>
        <v>801.6</v>
      </c>
      <c r="D5" s="4">
        <f t="shared" si="2"/>
        <v>961.92</v>
      </c>
      <c r="E5" s="16">
        <f t="shared" si="3"/>
        <v>5670000</v>
      </c>
      <c r="F5" s="10">
        <f t="shared" si="4"/>
        <v>8488</v>
      </c>
      <c r="G5" s="10">
        <f t="shared" si="5"/>
        <v>7073</v>
      </c>
      <c r="H5" s="10">
        <f t="shared" si="6"/>
        <v>5894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668</v>
      </c>
      <c r="R5" s="2">
        <v>5670000</v>
      </c>
      <c r="S5" s="8"/>
      <c r="T5" s="8"/>
    </row>
    <row r="6" spans="1:20" x14ac:dyDescent="0.25">
      <c r="A6" s="4">
        <f t="shared" si="0"/>
        <v>0</v>
      </c>
      <c r="B6" s="4">
        <f t="shared" si="1"/>
        <v>940</v>
      </c>
      <c r="C6" s="4">
        <f t="shared" si="9"/>
        <v>1128</v>
      </c>
      <c r="D6" s="4">
        <f t="shared" si="2"/>
        <v>1353.6</v>
      </c>
      <c r="E6" s="16">
        <f t="shared" si="3"/>
        <v>5340000</v>
      </c>
      <c r="F6" s="10">
        <f t="shared" si="4"/>
        <v>5681</v>
      </c>
      <c r="G6" s="10">
        <f t="shared" si="5"/>
        <v>4734</v>
      </c>
      <c r="H6" s="10">
        <f t="shared" si="6"/>
        <v>3945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940</v>
      </c>
      <c r="R6" s="17">
        <v>5340000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1009.090909090909</v>
      </c>
      <c r="C7" s="4">
        <f t="shared" si="9"/>
        <v>1210.9090909090908</v>
      </c>
      <c r="D7" s="4">
        <f t="shared" si="2"/>
        <v>1453.0909090909088</v>
      </c>
      <c r="E7" s="16">
        <f t="shared" si="3"/>
        <v>6000000</v>
      </c>
      <c r="F7" s="15">
        <f t="shared" si="4"/>
        <v>5946</v>
      </c>
      <c r="G7" s="10">
        <f t="shared" si="5"/>
        <v>4955</v>
      </c>
      <c r="H7" s="10">
        <f t="shared" si="6"/>
        <v>4129</v>
      </c>
      <c r="I7" s="4" t="e">
        <f>#REF!</f>
        <v>#REF!</v>
      </c>
      <c r="J7" s="4">
        <f t="shared" si="7"/>
        <v>0</v>
      </c>
      <c r="O7">
        <v>0</v>
      </c>
      <c r="P7">
        <v>1110</v>
      </c>
      <c r="Q7">
        <f>P7/1.1</f>
        <v>1009.090909090909</v>
      </c>
      <c r="R7" s="17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1009.090909090909</v>
      </c>
      <c r="C8" s="4">
        <f t="shared" si="9"/>
        <v>1210.9090909090908</v>
      </c>
      <c r="D8" s="4">
        <f t="shared" si="2"/>
        <v>1453.0909090909088</v>
      </c>
      <c r="E8" s="16">
        <f t="shared" si="3"/>
        <v>7000000</v>
      </c>
      <c r="F8" s="15">
        <f t="shared" si="4"/>
        <v>6937</v>
      </c>
      <c r="G8" s="10">
        <f t="shared" si="5"/>
        <v>5781</v>
      </c>
      <c r="H8" s="10">
        <f t="shared" si="6"/>
        <v>4817</v>
      </c>
      <c r="I8" s="4" t="e">
        <f>#REF!</f>
        <v>#REF!</v>
      </c>
      <c r="J8" s="4">
        <f t="shared" si="7"/>
        <v>0</v>
      </c>
      <c r="O8">
        <v>0</v>
      </c>
      <c r="P8">
        <v>1110</v>
      </c>
      <c r="Q8">
        <f>P8/1.1</f>
        <v>1009.090909090909</v>
      </c>
      <c r="R8" s="2">
        <v>7000000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479</v>
      </c>
      <c r="C9" s="4">
        <f t="shared" si="9"/>
        <v>574.79999999999995</v>
      </c>
      <c r="D9" s="4">
        <f t="shared" si="2"/>
        <v>689.75999999999988</v>
      </c>
      <c r="E9" s="16">
        <f t="shared" si="3"/>
        <v>3465000</v>
      </c>
      <c r="F9" s="10">
        <f t="shared" si="4"/>
        <v>7234</v>
      </c>
      <c r="G9" s="10">
        <f t="shared" si="5"/>
        <v>6028</v>
      </c>
      <c r="H9" s="10">
        <f t="shared" si="6"/>
        <v>5023</v>
      </c>
      <c r="I9" s="4" t="e">
        <f>#REF!</f>
        <v>#REF!</v>
      </c>
      <c r="J9" s="4" t="str">
        <f t="shared" si="7"/>
        <v>24.04.23</v>
      </c>
      <c r="O9">
        <v>0</v>
      </c>
      <c r="P9">
        <f t="shared" si="8"/>
        <v>0</v>
      </c>
      <c r="Q9">
        <v>479</v>
      </c>
      <c r="R9" s="2">
        <v>3465000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668</v>
      </c>
      <c r="C10" s="4">
        <f t="shared" si="9"/>
        <v>801.6</v>
      </c>
      <c r="D10" s="4">
        <f t="shared" si="2"/>
        <v>961.92</v>
      </c>
      <c r="E10" s="16">
        <f t="shared" si="3"/>
        <v>4500000</v>
      </c>
      <c r="F10" s="10">
        <f t="shared" si="4"/>
        <v>6737</v>
      </c>
      <c r="G10" s="10">
        <f t="shared" si="5"/>
        <v>5614</v>
      </c>
      <c r="H10" s="10">
        <f t="shared" si="6"/>
        <v>4678</v>
      </c>
      <c r="I10" s="4" t="e">
        <f>#REF!</f>
        <v>#REF!</v>
      </c>
      <c r="J10" s="4" t="str">
        <f t="shared" si="7"/>
        <v>18.01.23</v>
      </c>
      <c r="O10">
        <v>0</v>
      </c>
      <c r="P10">
        <f t="shared" si="8"/>
        <v>0</v>
      </c>
      <c r="Q10">
        <v>668</v>
      </c>
      <c r="R10" s="2">
        <v>4500000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935</v>
      </c>
      <c r="C11" s="4">
        <f t="shared" si="9"/>
        <v>1122</v>
      </c>
      <c r="D11" s="4">
        <f t="shared" si="2"/>
        <v>1346.3999999999999</v>
      </c>
      <c r="E11" s="16">
        <f t="shared" si="3"/>
        <v>5550000</v>
      </c>
      <c r="F11" s="15">
        <f t="shared" si="4"/>
        <v>5936</v>
      </c>
      <c r="G11" s="10">
        <f t="shared" si="5"/>
        <v>4947</v>
      </c>
      <c r="H11" s="10">
        <f t="shared" si="6"/>
        <v>4122</v>
      </c>
      <c r="I11" s="4" t="e">
        <f>#REF!</f>
        <v>#REF!</v>
      </c>
      <c r="J11" s="4" t="str">
        <f t="shared" si="7"/>
        <v>10.09.23</v>
      </c>
      <c r="O11">
        <v>0</v>
      </c>
      <c r="P11">
        <f t="shared" si="8"/>
        <v>0</v>
      </c>
      <c r="Q11">
        <v>935</v>
      </c>
      <c r="R11" s="17">
        <v>5550000</v>
      </c>
      <c r="S11" s="8" t="s">
        <v>29</v>
      </c>
      <c r="T11" s="8"/>
    </row>
    <row r="12" spans="1:20" x14ac:dyDescent="0.25">
      <c r="A12" s="4">
        <f t="shared" si="0"/>
        <v>0</v>
      </c>
      <c r="B12" s="4">
        <f t="shared" si="1"/>
        <v>668</v>
      </c>
      <c r="C12" s="4">
        <f t="shared" si="9"/>
        <v>801.6</v>
      </c>
      <c r="D12" s="4">
        <f t="shared" si="2"/>
        <v>961.92</v>
      </c>
      <c r="E12" s="16">
        <f t="shared" si="3"/>
        <v>5100000</v>
      </c>
      <c r="F12" s="10">
        <f t="shared" si="4"/>
        <v>7635</v>
      </c>
      <c r="G12" s="10">
        <f t="shared" si="5"/>
        <v>6362</v>
      </c>
      <c r="H12" s="10">
        <f t="shared" si="6"/>
        <v>5302</v>
      </c>
      <c r="I12" s="4" t="e">
        <f>#REF!</f>
        <v>#REF!</v>
      </c>
      <c r="J12" s="4" t="str">
        <f t="shared" si="7"/>
        <v>09.05.23</v>
      </c>
      <c r="O12">
        <v>0</v>
      </c>
      <c r="P12">
        <f t="shared" si="8"/>
        <v>0</v>
      </c>
      <c r="Q12">
        <v>668</v>
      </c>
      <c r="R12" s="2">
        <v>5100000</v>
      </c>
      <c r="S12" s="8" t="s">
        <v>30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779</v>
      </c>
      <c r="J18" t="s">
        <v>23</v>
      </c>
    </row>
    <row r="19" spans="7:24" x14ac:dyDescent="0.25">
      <c r="H19" t="s">
        <v>21</v>
      </c>
      <c r="I19">
        <v>165</v>
      </c>
    </row>
    <row r="20" spans="7:24" x14ac:dyDescent="0.25">
      <c r="H20" t="s">
        <v>22</v>
      </c>
      <c r="I20">
        <f>I19+I18</f>
        <v>944</v>
      </c>
    </row>
    <row r="21" spans="7:24" x14ac:dyDescent="0.25">
      <c r="H21" t="s">
        <v>25</v>
      </c>
      <c r="I21">
        <v>6200</v>
      </c>
    </row>
    <row r="22" spans="7:24" x14ac:dyDescent="0.25">
      <c r="H22" s="6" t="s">
        <v>26</v>
      </c>
      <c r="I22" s="6">
        <f>I21*I20</f>
        <v>5852800</v>
      </c>
    </row>
    <row r="24" spans="7:24" x14ac:dyDescent="0.25">
      <c r="G24" s="6"/>
      <c r="H24" s="6" t="s">
        <v>15</v>
      </c>
    </row>
    <row r="25" spans="7:24" x14ac:dyDescent="0.25">
      <c r="H25" t="s">
        <v>16</v>
      </c>
      <c r="I25">
        <v>4920000</v>
      </c>
      <c r="O25" t="s">
        <v>24</v>
      </c>
    </row>
    <row r="26" spans="7:24" x14ac:dyDescent="0.25">
      <c r="H26" t="s">
        <v>17</v>
      </c>
      <c r="I26">
        <v>147600</v>
      </c>
      <c r="O26" t="s">
        <v>31</v>
      </c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H27" t="s">
        <v>18</v>
      </c>
      <c r="I27">
        <v>30000</v>
      </c>
      <c r="O27" t="s">
        <v>32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H28" t="s">
        <v>19</v>
      </c>
      <c r="I28">
        <f>SUM(I25:I27)</f>
        <v>5097600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20</v>
      </c>
      <c r="I30">
        <v>3008927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43" sqref="B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2024-01-27T07:21:33Z</dcterms:modified>
</cp:coreProperties>
</file>