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MARUTI NARAYAN KAMATH - BOM\"/>
    </mc:Choice>
  </mc:AlternateContent>
  <xr:revisionPtr revIDLastSave="0" documentId="13_ncr:1_{BA9FCF84-ED3B-46FA-A965-5DA89F28928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57" i="4" l="1"/>
  <c r="I56" i="4"/>
  <c r="I54" i="4"/>
  <c r="I55" i="4"/>
  <c r="I53" i="4"/>
  <c r="H55" i="4"/>
  <c r="G55" i="4"/>
  <c r="H54" i="4"/>
  <c r="G54" i="4"/>
  <c r="H53" i="4"/>
  <c r="G53" i="4"/>
  <c r="I52" i="4"/>
  <c r="I40" i="4"/>
  <c r="I41" i="4"/>
  <c r="I42" i="4"/>
  <c r="I43" i="4"/>
  <c r="I44" i="4"/>
  <c r="I45" i="4"/>
  <c r="I46" i="4"/>
  <c r="I47" i="4"/>
  <c r="I48" i="4"/>
  <c r="I49" i="4"/>
  <c r="I50" i="4"/>
  <c r="I51" i="4"/>
  <c r="I39" i="4"/>
  <c r="H51" i="4"/>
  <c r="G51" i="4"/>
  <c r="H50" i="4"/>
  <c r="G50" i="4"/>
  <c r="G49" i="4"/>
  <c r="H49" i="4"/>
  <c r="H48" i="4"/>
  <c r="G48" i="4"/>
  <c r="H47" i="4"/>
  <c r="G47" i="4"/>
  <c r="H46" i="4"/>
  <c r="G46" i="4"/>
  <c r="H45" i="4"/>
  <c r="G45" i="4"/>
  <c r="H44" i="4"/>
  <c r="G44" i="4"/>
  <c r="H43" i="4"/>
  <c r="G43" i="4"/>
  <c r="H42" i="4"/>
  <c r="G42" i="4"/>
  <c r="H41" i="4"/>
  <c r="G41" i="4"/>
  <c r="H40" i="4"/>
  <c r="G40" i="4"/>
  <c r="H39" i="4"/>
  <c r="G39" i="4"/>
  <c r="F57" i="4"/>
  <c r="F56" i="4"/>
  <c r="F52" i="4"/>
  <c r="E56" i="4"/>
  <c r="E52" i="4"/>
  <c r="E54" i="4"/>
  <c r="E55" i="4"/>
  <c r="E53" i="4"/>
  <c r="E40" i="4"/>
  <c r="E41" i="4"/>
  <c r="E42" i="4"/>
  <c r="E43" i="4"/>
  <c r="E44" i="4"/>
  <c r="E45" i="4"/>
  <c r="E46" i="4"/>
  <c r="E47" i="4"/>
  <c r="E48" i="4"/>
  <c r="E49" i="4"/>
  <c r="E50" i="4"/>
  <c r="E51" i="4"/>
  <c r="E39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<sst xmlns="http://schemas.openxmlformats.org/spreadsheetml/2006/main" count="51" uniqueCount="45">
  <si>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</si>
  <si>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</si>
  <si>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</si>
  <si>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</si>
  <si>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</si>
  <si>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</si>
  <si>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</si>
  <si>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</si>
  <si>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</si>
  <si>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</si>
  <si>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</si>
  <si>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</si>
  <si>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</si>
  <si>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</si>
  <si>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</si>
  <si>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</si>
  <si>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</si>
  <si>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</si>
  <si>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</si>
  <si>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</si>
  <si>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</si>
  <si>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</si>
  <si>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</si>
  <si>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</si>
  <si>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</si>
  <si>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</si>
  <si>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</si>
  <si>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</si>
  <si>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</si>
  <si>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</si>
  <si>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</si>
  <si>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</si>
  <si>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</si>
  <si>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</si>
  <si>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</si>
  <si>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</si>
  <si>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</si>
  <si>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</si>
  <si>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</si>
  <si>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</si>
  <si>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Kasarwadavli Branch ) - MARUTI NARAYAN KAMATH</t>
  </si>
  <si>
    <t>Measured CA</t>
  </si>
  <si>
    <t>Bal</t>
  </si>
  <si>
    <t>Agree CA</t>
  </si>
  <si>
    <t>Sq. fts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</si>
</sst>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212047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921ACE-4BF0-48A4-B911-EC813F6DA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90447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154889</xdr:colOff>
      <xdr:row>50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4678A-CC48-4D75-B01B-0CBB7F2A2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33289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221573</xdr:colOff>
      <xdr:row>44</xdr:row>
      <xdr:rowOff>39249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F5F00-9EC1-4EC0-9166-A93276DF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99973" cy="8230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45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4410A-9A63-4E62-838A-1FC3664B6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173941</xdr:colOff>
      <xdr:row>50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035C7-A869-4AD1-B572-9BE01078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852341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24</xdr:col>
      <xdr:colOff>439743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A79D2-FC6E-427C-9303-8A4D3A7DB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412543" cy="904048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35E31-CD14-47A0-ABE2-F9C278D41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7039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7"/>
  <sheetViews>
    <sheetView tabSelected="1" topLeftCell="A7" zoomScaleNormal="100" workbookViewId="0">
      <selection activeCell="U30" sqref="U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634</v>
      </c>
      <c r="C16" s="44">
        <f>B16*1.2</f>
        <v>760.8</v>
      </c>
      <c r="D16" s="44">
        <f t="shared" ref="D16:D28" si="34">C16*1.2</f>
        <v>912.95999999999992</v>
      </c>
      <c r="E16" s="45">
        <f t="shared" ref="E16:E28" si="35">R16</f>
        <v>11000000</v>
      </c>
      <c r="F16" s="44">
        <f t="shared" ref="F16:F28" si="36">ROUND((E16/B16),0)</f>
        <v>17350</v>
      </c>
      <c r="G16" s="44">
        <f t="shared" ref="G16:G28" si="37">ROUND((E16/C16),0)</f>
        <v>14458</v>
      </c>
      <c r="H16" s="44">
        <f t="shared" ref="H16:H28" si="38">ROUND((E16/D16),0)</f>
        <v>12049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634</v>
      </c>
      <c r="R16" s="47">
        <v>11000000</v>
      </c>
    </row>
    <row r="17" spans="1:24" s="46" customFormat="1" x14ac:dyDescent="0.25">
      <c r="A17" s="44">
        <f t="shared" si="32"/>
        <v>0</v>
      </c>
      <c r="B17" s="44">
        <f t="shared" si="33"/>
        <v>634</v>
      </c>
      <c r="C17" s="44">
        <f t="shared" ref="C17:C28" si="41">B17*1.2</f>
        <v>760.8</v>
      </c>
      <c r="D17" s="44">
        <f t="shared" si="34"/>
        <v>912.95999999999992</v>
      </c>
      <c r="E17" s="45">
        <f t="shared" si="35"/>
        <v>11400000</v>
      </c>
      <c r="F17" s="44">
        <f t="shared" si="36"/>
        <v>17981</v>
      </c>
      <c r="G17" s="44">
        <f t="shared" si="37"/>
        <v>14984</v>
      </c>
      <c r="H17" s="44">
        <f t="shared" si="38"/>
        <v>12487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634</v>
      </c>
      <c r="R17" s="47">
        <v>11400000</v>
      </c>
    </row>
    <row r="18" spans="1:24" s="46" customFormat="1" x14ac:dyDescent="0.25">
      <c r="A18" s="44">
        <f t="shared" si="32"/>
        <v>0</v>
      </c>
      <c r="B18" s="44">
        <f t="shared" si="33"/>
        <v>634</v>
      </c>
      <c r="C18" s="44">
        <f t="shared" si="41"/>
        <v>760.8</v>
      </c>
      <c r="D18" s="44">
        <f t="shared" si="34"/>
        <v>912.95999999999992</v>
      </c>
      <c r="E18" s="45">
        <f t="shared" si="35"/>
        <v>11300000</v>
      </c>
      <c r="F18" s="44">
        <f t="shared" si="36"/>
        <v>17823</v>
      </c>
      <c r="G18" s="44">
        <f t="shared" si="37"/>
        <v>14853</v>
      </c>
      <c r="H18" s="44">
        <f t="shared" si="38"/>
        <v>12377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634</v>
      </c>
      <c r="R18" s="47">
        <v>11300000</v>
      </c>
    </row>
    <row r="19" spans="1:24" x14ac:dyDescent="0.25">
      <c r="A19" s="4">
        <f t="shared" si="32"/>
        <v>0</v>
      </c>
      <c r="B19" s="4">
        <f t="shared" si="33"/>
        <v>698</v>
      </c>
      <c r="C19" s="4">
        <f t="shared" si="41"/>
        <v>837.6</v>
      </c>
      <c r="D19" s="4">
        <f t="shared" si="34"/>
        <v>1005.12</v>
      </c>
      <c r="E19" s="5">
        <f t="shared" si="35"/>
        <v>11500000</v>
      </c>
      <c r="F19" s="9">
        <f t="shared" si="36"/>
        <v>16476</v>
      </c>
      <c r="G19" s="9">
        <f t="shared" si="37"/>
        <v>13730</v>
      </c>
      <c r="H19" s="9">
        <f t="shared" si="38"/>
        <v>11441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698</v>
      </c>
      <c r="R19" s="2">
        <v>11500000</v>
      </c>
    </row>
    <row r="20" spans="1:24" x14ac:dyDescent="0.25">
      <c r="A20" s="4">
        <f t="shared" si="32"/>
        <v>0</v>
      </c>
      <c r="B20" s="4">
        <f t="shared" si="33"/>
        <v>727</v>
      </c>
      <c r="C20" s="4">
        <f t="shared" si="41"/>
        <v>872.4</v>
      </c>
      <c r="D20" s="4">
        <f t="shared" si="34"/>
        <v>1046.8799999999999</v>
      </c>
      <c r="E20" s="5">
        <f t="shared" si="35"/>
        <v>11500000</v>
      </c>
      <c r="F20" s="9">
        <f t="shared" si="36"/>
        <v>15818</v>
      </c>
      <c r="G20" s="9">
        <f t="shared" si="37"/>
        <v>13182</v>
      </c>
      <c r="H20" s="9">
        <f t="shared" si="38"/>
        <v>10985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727</v>
      </c>
      <c r="R20" s="2">
        <v>11500000</v>
      </c>
    </row>
    <row r="21" spans="1:24" x14ac:dyDescent="0.25">
      <c r="A21" s="4">
        <f t="shared" si="32"/>
        <v>0</v>
      </c>
      <c r="B21" s="4">
        <f t="shared" si="33"/>
        <v>634</v>
      </c>
      <c r="C21" s="4">
        <f t="shared" si="41"/>
        <v>760.8</v>
      </c>
      <c r="D21" s="4">
        <f t="shared" si="34"/>
        <v>912.95999999999992</v>
      </c>
      <c r="E21" s="5">
        <f t="shared" si="35"/>
        <v>11200000</v>
      </c>
      <c r="F21" s="9">
        <f t="shared" si="36"/>
        <v>17666</v>
      </c>
      <c r="G21" s="9">
        <f t="shared" si="37"/>
        <v>14721</v>
      </c>
      <c r="H21" s="9">
        <f t="shared" si="38"/>
        <v>12268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634</v>
      </c>
      <c r="R21" s="2">
        <v>11200000</v>
      </c>
    </row>
    <row r="22" spans="1:24" s="46" customFormat="1" x14ac:dyDescent="0.25">
      <c r="A22" s="44">
        <f t="shared" ref="A22:A24" si="42">N22</f>
        <v>0</v>
      </c>
      <c r="B22" s="44">
        <f t="shared" ref="B22:B24" si="43">Q22</f>
        <v>900</v>
      </c>
      <c r="C22" s="44">
        <f t="shared" ref="C22:C24" si="44">B22*1.2</f>
        <v>1080</v>
      </c>
      <c r="D22" s="44">
        <f t="shared" ref="D22:D24" si="45">C22*1.2</f>
        <v>1296</v>
      </c>
      <c r="E22" s="45">
        <f t="shared" ref="E22:E24" si="46">R22</f>
        <v>14400000</v>
      </c>
      <c r="F22" s="44">
        <f t="shared" ref="F22:F24" si="47">ROUND((E22/B22),0)</f>
        <v>16000</v>
      </c>
      <c r="G22" s="44">
        <f t="shared" ref="G22:G24" si="48">ROUND((E22/C22),0)</f>
        <v>13333</v>
      </c>
      <c r="H22" s="44">
        <f t="shared" ref="H22:H24" si="49">ROUND((E22/D22),0)</f>
        <v>11111</v>
      </c>
      <c r="I22" s="44" t="e">
        <f>#REF!</f>
        <v>#REF!</v>
      </c>
      <c r="J22" s="44">
        <f t="shared" ref="J22:J24" si="50">S22</f>
        <v>0</v>
      </c>
      <c r="O22" s="46">
        <v>0</v>
      </c>
      <c r="P22" s="46">
        <f t="shared" ref="P22:P24" si="51">O22/1.2</f>
        <v>0</v>
      </c>
      <c r="Q22" s="46">
        <v>900</v>
      </c>
      <c r="R22" s="47">
        <v>14400000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3:24" ht="15.75" x14ac:dyDescent="0.25">
      <c r="E33" t="s">
        <v>43</v>
      </c>
      <c r="F33" s="7">
        <v>698</v>
      </c>
      <c r="S33" s="10"/>
      <c r="T33" s="10"/>
      <c r="U33" s="17" t="s">
        <v>17</v>
      </c>
      <c r="V33" s="23"/>
      <c r="W33" s="24">
        <f>X33-X34</f>
        <v>6</v>
      </c>
      <c r="X33" s="25">
        <v>2024</v>
      </c>
    </row>
    <row r="34" spans="3:24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2018</v>
      </c>
    </row>
    <row r="35" spans="3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9</v>
      </c>
      <c r="X36" s="24"/>
    </row>
    <row r="37" spans="3:24" ht="15.75" x14ac:dyDescent="0.25">
      <c r="D37" t="s">
        <v>41</v>
      </c>
      <c r="G37" t="s">
        <v>44</v>
      </c>
      <c r="U37" s="17"/>
      <c r="V37" s="26"/>
      <c r="W37" s="27">
        <f>W36%</f>
        <v>0.09</v>
      </c>
      <c r="X37" s="27"/>
    </row>
    <row r="38" spans="3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270</v>
      </c>
      <c r="X38" s="22"/>
    </row>
    <row r="39" spans="3:24" ht="15.75" x14ac:dyDescent="0.25">
      <c r="C39">
        <v>3.28</v>
      </c>
      <c r="D39">
        <v>5.78</v>
      </c>
      <c r="E39">
        <f>C39*D39</f>
        <v>18.958400000000001</v>
      </c>
      <c r="G39">
        <f t="shared" ref="G39:G48" si="53">C39*3.28</f>
        <v>10.758399999999998</v>
      </c>
      <c r="H39">
        <f t="shared" ref="H39:H48" si="54">D39*3.28</f>
        <v>18.958400000000001</v>
      </c>
      <c r="I39">
        <f>G39*H39</f>
        <v>203.96205055999997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2730</v>
      </c>
      <c r="X39" s="22"/>
    </row>
    <row r="40" spans="3:24" ht="15.75" x14ac:dyDescent="0.25">
      <c r="C40">
        <v>1.44</v>
      </c>
      <c r="D40">
        <v>0.6</v>
      </c>
      <c r="E40">
        <f t="shared" ref="E40:E55" si="55">C40*D40</f>
        <v>0.86399999999999999</v>
      </c>
      <c r="G40">
        <f t="shared" si="53"/>
        <v>4.7231999999999994</v>
      </c>
      <c r="H40">
        <f t="shared" si="54"/>
        <v>1.9679999999999997</v>
      </c>
      <c r="I40">
        <f t="shared" ref="I40:I55" si="56">G40*H40</f>
        <v>9.2952575999999976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14000</v>
      </c>
      <c r="X40" s="22"/>
    </row>
    <row r="41" spans="3:24" ht="15.75" x14ac:dyDescent="0.25">
      <c r="C41">
        <v>2.0499999999999998</v>
      </c>
      <c r="D41">
        <v>3.1</v>
      </c>
      <c r="E41">
        <f t="shared" si="55"/>
        <v>6.3549999999999995</v>
      </c>
      <c r="G41">
        <f t="shared" si="53"/>
        <v>6.7239999999999993</v>
      </c>
      <c r="H41">
        <f t="shared" si="54"/>
        <v>10.167999999999999</v>
      </c>
      <c r="I41">
        <f t="shared" si="56"/>
        <v>68.369631999999982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3:24" ht="15.75" x14ac:dyDescent="0.25">
      <c r="C42">
        <v>3.07</v>
      </c>
      <c r="D42">
        <v>2.9</v>
      </c>
      <c r="E42">
        <f t="shared" si="55"/>
        <v>8.9029999999999987</v>
      </c>
      <c r="G42">
        <f t="shared" si="53"/>
        <v>10.069599999999999</v>
      </c>
      <c r="H42">
        <f t="shared" si="54"/>
        <v>9.5119999999999987</v>
      </c>
      <c r="I42">
        <f t="shared" si="56"/>
        <v>95.782035199999982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16730</v>
      </c>
      <c r="X42" s="22"/>
    </row>
    <row r="43" spans="3:24" ht="15.75" x14ac:dyDescent="0.25">
      <c r="C43">
        <v>0.6</v>
      </c>
      <c r="D43">
        <v>1.4</v>
      </c>
      <c r="E43">
        <f t="shared" si="55"/>
        <v>0.84</v>
      </c>
      <c r="G43">
        <f t="shared" si="53"/>
        <v>1.9679999999999997</v>
      </c>
      <c r="H43">
        <f t="shared" si="54"/>
        <v>4.5919999999999996</v>
      </c>
      <c r="I43">
        <f t="shared" si="56"/>
        <v>9.037055999999998</v>
      </c>
      <c r="S43" s="10"/>
      <c r="T43" s="10"/>
      <c r="U43" s="30"/>
      <c r="V43" s="23"/>
      <c r="W43" s="24"/>
      <c r="X43" s="24"/>
    </row>
    <row r="44" spans="3:24" ht="15.75" x14ac:dyDescent="0.25">
      <c r="C44">
        <v>2.02</v>
      </c>
      <c r="D44">
        <v>1.2</v>
      </c>
      <c r="E44">
        <f t="shared" si="55"/>
        <v>2.4239999999999999</v>
      </c>
      <c r="G44">
        <f t="shared" si="53"/>
        <v>6.6255999999999995</v>
      </c>
      <c r="H44">
        <f t="shared" si="54"/>
        <v>3.9359999999999995</v>
      </c>
      <c r="I44">
        <f t="shared" si="56"/>
        <v>26.078361599999994</v>
      </c>
      <c r="S44" s="10"/>
      <c r="T44" s="10"/>
      <c r="U44" s="28" t="s">
        <v>38</v>
      </c>
      <c r="V44" s="30"/>
      <c r="W44" s="25">
        <v>698</v>
      </c>
      <c r="X44" s="24"/>
    </row>
    <row r="45" spans="3:24" ht="15.75" x14ac:dyDescent="0.25">
      <c r="C45">
        <v>0.6</v>
      </c>
      <c r="D45">
        <v>0.84</v>
      </c>
      <c r="E45">
        <f t="shared" si="55"/>
        <v>0.504</v>
      </c>
      <c r="G45">
        <f t="shared" si="53"/>
        <v>1.9679999999999997</v>
      </c>
      <c r="H45">
        <f t="shared" si="54"/>
        <v>2.7551999999999999</v>
      </c>
      <c r="I45">
        <f t="shared" si="56"/>
        <v>5.4222335999999993</v>
      </c>
      <c r="P45" s="13" t="s">
        <v>30</v>
      </c>
      <c r="S45" s="10"/>
      <c r="T45" s="11"/>
      <c r="U45" s="17" t="s">
        <v>24</v>
      </c>
      <c r="V45" s="31"/>
      <c r="W45" s="32">
        <f>W42*W44+X46</f>
        <v>11677540</v>
      </c>
      <c r="X45" s="33"/>
    </row>
    <row r="46" spans="3:24" ht="15.75" x14ac:dyDescent="0.25">
      <c r="C46">
        <v>2.1</v>
      </c>
      <c r="D46">
        <v>1.1399999999999999</v>
      </c>
      <c r="E46">
        <f t="shared" si="55"/>
        <v>2.3939999999999997</v>
      </c>
      <c r="G46">
        <f t="shared" si="53"/>
        <v>6.8879999999999999</v>
      </c>
      <c r="H46">
        <f t="shared" si="54"/>
        <v>3.7391999999999994</v>
      </c>
      <c r="I46">
        <f t="shared" si="56"/>
        <v>25.755609599999996</v>
      </c>
      <c r="S46" s="11"/>
      <c r="T46" s="10"/>
      <c r="U46" s="17" t="s">
        <v>25</v>
      </c>
      <c r="V46" s="23"/>
      <c r="W46" s="34">
        <f>W45*0.9</f>
        <v>10509786</v>
      </c>
      <c r="X46" s="35"/>
    </row>
    <row r="47" spans="3:24" ht="15.75" x14ac:dyDescent="0.25">
      <c r="C47">
        <v>2.8</v>
      </c>
      <c r="D47">
        <v>1.84</v>
      </c>
      <c r="E47">
        <f t="shared" si="55"/>
        <v>5.1520000000000001</v>
      </c>
      <c r="G47">
        <f t="shared" si="53"/>
        <v>9.1839999999999993</v>
      </c>
      <c r="H47">
        <f t="shared" si="54"/>
        <v>6.0351999999999997</v>
      </c>
      <c r="I47">
        <f t="shared" si="56"/>
        <v>55.427276799999994</v>
      </c>
      <c r="S47" s="10"/>
      <c r="T47" s="10"/>
      <c r="U47" s="17" t="s">
        <v>26</v>
      </c>
      <c r="V47" s="23"/>
      <c r="W47" s="34">
        <f>W45*0.8</f>
        <v>9342032</v>
      </c>
      <c r="X47" s="34"/>
    </row>
    <row r="48" spans="3:24" ht="15.75" x14ac:dyDescent="0.25">
      <c r="C48">
        <v>1.45</v>
      </c>
      <c r="D48">
        <v>3.02</v>
      </c>
      <c r="E48">
        <f t="shared" si="55"/>
        <v>4.3789999999999996</v>
      </c>
      <c r="G48">
        <f t="shared" si="53"/>
        <v>4.7559999999999993</v>
      </c>
      <c r="H48">
        <f t="shared" si="54"/>
        <v>9.9055999999999997</v>
      </c>
      <c r="I48">
        <f t="shared" si="56"/>
        <v>47.111033599999992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:24" ht="15.75" x14ac:dyDescent="0.25">
      <c r="C49">
        <v>2.1</v>
      </c>
      <c r="D49">
        <v>0.6</v>
      </c>
      <c r="E49">
        <f t="shared" si="55"/>
        <v>1.26</v>
      </c>
      <c r="G49">
        <f>C49*3.28</f>
        <v>6.8879999999999999</v>
      </c>
      <c r="H49">
        <f>D49*0.328</f>
        <v>0.1968</v>
      </c>
      <c r="I49">
        <f t="shared" si="56"/>
        <v>1.3555584000000001</v>
      </c>
      <c r="U49" s="37" t="s">
        <v>27</v>
      </c>
      <c r="V49" s="38"/>
      <c r="W49" s="39">
        <f>W30*W44</f>
        <v>2094000</v>
      </c>
      <c r="X49" s="39"/>
    </row>
    <row r="50" spans="2:24" ht="15.75" x14ac:dyDescent="0.25">
      <c r="C50">
        <v>1.24</v>
      </c>
      <c r="D50">
        <v>0.87</v>
      </c>
      <c r="E50">
        <f t="shared" si="55"/>
        <v>1.0788</v>
      </c>
      <c r="G50">
        <f>C50*3.28</f>
        <v>4.0671999999999997</v>
      </c>
      <c r="H50">
        <f>D50*3.28</f>
        <v>2.8535999999999997</v>
      </c>
      <c r="I50">
        <f t="shared" si="56"/>
        <v>11.606161919999998</v>
      </c>
      <c r="U50" s="17" t="s">
        <v>28</v>
      </c>
      <c r="V50" s="23"/>
      <c r="W50" s="36"/>
      <c r="X50" s="36"/>
    </row>
    <row r="51" spans="2:24" ht="15.75" x14ac:dyDescent="0.25">
      <c r="C51">
        <v>3.6</v>
      </c>
      <c r="D51">
        <v>0.86</v>
      </c>
      <c r="E51">
        <f t="shared" si="55"/>
        <v>3.0960000000000001</v>
      </c>
      <c r="G51">
        <f>C51*3.28</f>
        <v>11.808</v>
      </c>
      <c r="H51">
        <f>D51*3.28</f>
        <v>2.8207999999999998</v>
      </c>
      <c r="I51">
        <f t="shared" si="56"/>
        <v>33.308006399999996</v>
      </c>
      <c r="U51" s="40" t="s">
        <v>29</v>
      </c>
      <c r="V51" s="36"/>
      <c r="W51" s="34">
        <f>W45*0.025/12</f>
        <v>24328.208333333332</v>
      </c>
      <c r="X51" s="34"/>
    </row>
    <row r="52" spans="2:24" x14ac:dyDescent="0.25">
      <c r="E52">
        <f>SUM(E39:E51)</f>
        <v>56.208199999999991</v>
      </c>
      <c r="F52" s="7">
        <f>E52*10.764</f>
        <v>605.02506479999988</v>
      </c>
      <c r="I52">
        <f>SUM(I39:I51)</f>
        <v>592.51027327999986</v>
      </c>
    </row>
    <row r="53" spans="2:24" x14ac:dyDescent="0.25">
      <c r="B53" t="s">
        <v>42</v>
      </c>
      <c r="C53">
        <v>1.45</v>
      </c>
      <c r="D53">
        <v>3.2</v>
      </c>
      <c r="E53">
        <f t="shared" si="55"/>
        <v>4.6399999999999997</v>
      </c>
      <c r="G53">
        <f t="shared" ref="G53:H55" si="57">C53*3.28</f>
        <v>4.7559999999999993</v>
      </c>
      <c r="H53">
        <f t="shared" si="57"/>
        <v>10.496</v>
      </c>
      <c r="I53">
        <f t="shared" si="56"/>
        <v>49.918975999999994</v>
      </c>
    </row>
    <row r="54" spans="2:24" x14ac:dyDescent="0.25">
      <c r="C54">
        <v>2</v>
      </c>
      <c r="D54">
        <v>0.7</v>
      </c>
      <c r="E54">
        <f t="shared" si="55"/>
        <v>1.4</v>
      </c>
      <c r="G54">
        <f t="shared" si="57"/>
        <v>6.56</v>
      </c>
      <c r="H54">
        <f t="shared" si="57"/>
        <v>2.2959999999999998</v>
      </c>
      <c r="I54">
        <f t="shared" si="56"/>
        <v>15.061759999999998</v>
      </c>
    </row>
    <row r="55" spans="2:24" x14ac:dyDescent="0.25">
      <c r="C55">
        <v>2.14</v>
      </c>
      <c r="D55">
        <v>0.6</v>
      </c>
      <c r="E55">
        <f t="shared" si="55"/>
        <v>1.284</v>
      </c>
      <c r="G55">
        <f t="shared" si="57"/>
        <v>7.0191999999999997</v>
      </c>
      <c r="H55">
        <f t="shared" si="57"/>
        <v>1.9679999999999997</v>
      </c>
      <c r="I55">
        <f t="shared" si="56"/>
        <v>13.813785599999997</v>
      </c>
    </row>
    <row r="56" spans="2:24" x14ac:dyDescent="0.25">
      <c r="E56">
        <f>SUM(E53:E55)</f>
        <v>7.323999999999999</v>
      </c>
      <c r="F56" s="7">
        <f>E56*10.764</f>
        <v>78.835535999999991</v>
      </c>
      <c r="I56">
        <f>SUM(I53:I55)</f>
        <v>78.794521599999996</v>
      </c>
    </row>
    <row r="57" spans="2:24" x14ac:dyDescent="0.25">
      <c r="F57" s="7">
        <f>F52+F56</f>
        <v>683.86060079999993</v>
      </c>
      <c r="I57">
        <f>I52+I56</f>
        <v>671.30479487999992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2024-01-27T09:10:33Z</dcterms:modified>
</cp:coreProperties>
</file>