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225"/>
  <workbookPr filterPrivacy="1" defaultThemeVersion="124226"/>
  <xr:revisionPtr revIDLastSave="0" documentId="13_ncr:1_{D4B5136A-A822-4550-B71F-747B6F754DFD}" xr6:coauthVersionLast="47" xr6:coauthVersionMax="47" xr10:uidLastSave="{00000000-0000-0000-0000-000000000000}"/>
  <bookViews>
    <workbookView xWindow="13575" yWindow="780" windowWidth="13335" windowHeight="15390" xr2:uid="{00000000-000D-0000-FFFF-FFFF00000000}"/>
  </bookViews>
  <sheets>
    <sheet name="Sheet1" sheetId="1" r:id="rId1"/>
    <sheet name="Sheet6" sheetId="9" r:id="rId2"/>
    <sheet name="Sheet5" sheetId="8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33" i="1" l="1"/>
  <c r="N27" i="1"/>
  <c r="N28" i="1"/>
  <c r="N29" i="1"/>
  <c r="N30" i="1"/>
  <c r="N31" i="1"/>
  <c r="N32" i="1"/>
  <c r="N26" i="1"/>
  <c r="F17" i="1"/>
  <c r="H7" i="1"/>
  <c r="H5" i="1"/>
  <c r="B37" i="1"/>
  <c r="B36" i="1"/>
  <c r="B35" i="1"/>
  <c r="G5" i="1"/>
  <c r="F10" i="1"/>
  <c r="F7" i="1"/>
  <c r="F11" i="1" s="1"/>
  <c r="B20" i="1"/>
  <c r="F8" i="1" l="1"/>
  <c r="F9" i="1"/>
  <c r="J33" i="1"/>
  <c r="J27" i="1" l="1"/>
  <c r="J32" i="1" l="1"/>
  <c r="J4" i="1"/>
  <c r="J31" i="1"/>
  <c r="J30" i="1" l="1"/>
  <c r="J29" i="1"/>
  <c r="J28" i="1"/>
  <c r="G39" i="1"/>
  <c r="H39" i="1" s="1"/>
  <c r="G38" i="1"/>
  <c r="H38" i="1" s="1"/>
  <c r="D39" i="1"/>
  <c r="D38" i="1"/>
  <c r="G37" i="1"/>
  <c r="G36" i="1"/>
  <c r="G35" i="1"/>
  <c r="I35" i="1" s="1"/>
  <c r="J5" i="1" l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H37" i="1"/>
  <c r="H36" i="1" l="1"/>
  <c r="H35" i="1"/>
  <c r="D36" i="1"/>
  <c r="I32" i="1" l="1"/>
  <c r="I31" i="1"/>
  <c r="I33" i="1"/>
  <c r="D37" i="1" l="1"/>
  <c r="I27" i="1"/>
  <c r="D35" i="1" l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19" i="1" l="1"/>
  <c r="B18" i="1"/>
  <c r="B21" i="1"/>
</calcChain>
</file>

<file path=xl/sharedStrings.xml><?xml version="1.0" encoding="utf-8"?>
<sst xmlns="http://schemas.openxmlformats.org/spreadsheetml/2006/main" count="34" uniqueCount="31">
  <si>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</si>
  <si>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</si>
  <si>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</si>
  <si>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</si>
  <si>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</si>
  <si>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</si>
  <si>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</si>
  <si>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</si>
  <si>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</si>
  <si>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</si>
  <si>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</si>
  <si>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</si>
  <si>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</si>
  <si>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</si>
  <si>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</si>
  <si>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</si>
  <si>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</si>
  <si>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</si>
  <si>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</si>
  <si>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</si>
  <si>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</si>
  <si>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</si>
  <si>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</si>
  <si>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</si>
  <si>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</t>
  </si>
  <si>
    <t>Rate</t>
  </si>
  <si>
    <t>FV</t>
  </si>
  <si>
    <t>RV</t>
  </si>
  <si>
    <t>DV</t>
  </si>
  <si>
    <t>Rental alue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</si>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</sst>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12" fillId="2" borderId="1" xfId="0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1" xfId="1" applyFont="1" applyFill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2" fontId="0" fillId="0" borderId="1" xfId="1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200734</xdr:colOff>
      <xdr:row>39</xdr:row>
      <xdr:rowOff>48669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220E79-E2D2-4502-B409-2505D7538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077534" cy="747816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17</xdr:col>
      <xdr:colOff>496050</xdr:colOff>
      <xdr:row>38</xdr:row>
      <xdr:rowOff>77221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264CEAA-D856-4F8B-9DAE-7C048B4B5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0"/>
          <a:ext cx="5372850" cy="73162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268439</xdr:colOff>
      <xdr:row>44</xdr:row>
      <xdr:rowOff>58328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C8A2B6-682E-4257-87BA-B6DE128E3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60439" cy="8440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573707</xdr:colOff>
      <xdr:row>47</xdr:row>
      <xdr:rowOff>77460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A321A0-5B88-455F-AB8A-DE3838470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13707" cy="9030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topLeftCell="D13" zoomScaleNormal="100" workbookViewId="0">
      <selection activeCell="H44" sqref="H44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0"/>
      <c r="C1" s="17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6"/>
      <c r="B2" s="31"/>
      <c r="C2" s="31"/>
      <c r="D2" s="39"/>
      <c r="E2" s="13"/>
      <c r="F2" t="s">
        <v>13</v>
      </c>
      <c r="I2" s="6"/>
      <c r="L2" s="5"/>
      <c r="O2" s="6"/>
    </row>
    <row r="3" spans="1:15" ht="16.5" x14ac:dyDescent="0.3">
      <c r="A3" s="26" t="s">
        <v>0</v>
      </c>
      <c r="B3" s="32">
        <v>12000</v>
      </c>
      <c r="C3" s="32"/>
      <c r="D3" s="29"/>
      <c r="E3" s="10"/>
      <c r="F3" s="5">
        <v>1997</v>
      </c>
      <c r="G3" s="7">
        <v>2024</v>
      </c>
      <c r="H3" s="8">
        <f>G3-F3</f>
        <v>27</v>
      </c>
      <c r="I3" s="6"/>
      <c r="J3">
        <v>26620</v>
      </c>
      <c r="L3" s="5"/>
      <c r="M3" s="7"/>
      <c r="N3" s="8"/>
      <c r="O3" s="6"/>
    </row>
    <row r="4" spans="1:15" ht="33" x14ac:dyDescent="0.3">
      <c r="A4" s="27" t="s">
        <v>1</v>
      </c>
      <c r="B4" s="32">
        <v>2500</v>
      </c>
      <c r="C4" s="32"/>
      <c r="D4" s="29"/>
      <c r="E4" s="10"/>
      <c r="F4" s="9" t="s">
        <v>24</v>
      </c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26" t="s">
        <v>2</v>
      </c>
      <c r="B5" s="32">
        <f>B3-B4</f>
        <v>9500</v>
      </c>
      <c r="C5" s="32"/>
      <c r="D5" s="29"/>
      <c r="E5" s="16"/>
      <c r="F5" s="50">
        <v>484</v>
      </c>
      <c r="G5" s="19">
        <f>44.98*10.764</f>
        <v>484.16471999999993</v>
      </c>
      <c r="H5" s="22">
        <f>G5*1.2</f>
        <v>580.99766399999987</v>
      </c>
      <c r="I5" s="35"/>
      <c r="J5">
        <f>J4/10.764</f>
        <v>2596.711259754738</v>
      </c>
      <c r="L5" s="5"/>
      <c r="M5" s="7"/>
      <c r="N5" s="8"/>
      <c r="O5" s="6"/>
    </row>
    <row r="6" spans="1:15" ht="16.5" x14ac:dyDescent="0.3">
      <c r="A6" s="26" t="s">
        <v>3</v>
      </c>
      <c r="B6" s="32">
        <f>B4</f>
        <v>2500</v>
      </c>
      <c r="C6" s="32"/>
      <c r="D6" s="29"/>
      <c r="E6" s="16" t="s">
        <v>25</v>
      </c>
      <c r="F6" s="16">
        <v>11000</v>
      </c>
      <c r="G6" s="20"/>
      <c r="H6" s="22">
        <v>9000</v>
      </c>
      <c r="I6" s="14"/>
      <c r="J6" s="15"/>
      <c r="L6" s="5"/>
      <c r="M6" s="7"/>
      <c r="N6" s="8"/>
      <c r="O6" s="6"/>
    </row>
    <row r="7" spans="1:15" ht="16.5" x14ac:dyDescent="0.3">
      <c r="A7" s="26" t="s">
        <v>4</v>
      </c>
      <c r="B7" s="28">
        <v>27</v>
      </c>
      <c r="C7" s="28"/>
      <c r="D7" s="40"/>
      <c r="E7" s="51" t="s">
        <v>26</v>
      </c>
      <c r="F7" s="16">
        <f>F6*F5</f>
        <v>5324000</v>
      </c>
      <c r="G7" s="20"/>
      <c r="H7" s="20">
        <f>H6*H5</f>
        <v>5228978.9759999989</v>
      </c>
      <c r="I7" s="15"/>
      <c r="J7" s="15"/>
      <c r="M7" s="52"/>
      <c r="N7" s="53"/>
    </row>
    <row r="8" spans="1:15" ht="16.5" x14ac:dyDescent="0.3">
      <c r="A8" s="26" t="s">
        <v>5</v>
      </c>
      <c r="B8" s="28">
        <f>B9-B7</f>
        <v>33</v>
      </c>
      <c r="C8" s="28"/>
      <c r="D8" s="41"/>
      <c r="E8" s="37" t="s">
        <v>27</v>
      </c>
      <c r="F8" s="16">
        <f>F7*0.9</f>
        <v>4791600</v>
      </c>
      <c r="G8" s="21"/>
      <c r="H8" s="20"/>
      <c r="I8" s="15"/>
      <c r="J8" s="15"/>
      <c r="M8" s="52"/>
      <c r="N8" s="53"/>
    </row>
    <row r="9" spans="1:15" ht="16.5" x14ac:dyDescent="0.3">
      <c r="A9" s="26" t="s">
        <v>6</v>
      </c>
      <c r="B9" s="28">
        <v>60</v>
      </c>
      <c r="C9" s="28"/>
      <c r="D9" s="40"/>
      <c r="E9" s="36" t="s">
        <v>28</v>
      </c>
      <c r="F9" s="38">
        <f>F7*0.8</f>
        <v>4259200</v>
      </c>
      <c r="G9" s="34"/>
      <c r="H9" s="21"/>
      <c r="I9" s="15"/>
      <c r="J9" s="15"/>
      <c r="K9" s="12"/>
      <c r="L9" s="12"/>
      <c r="M9" s="11"/>
      <c r="N9" s="53"/>
    </row>
    <row r="10" spans="1:15" ht="33" x14ac:dyDescent="0.3">
      <c r="A10" s="27" t="s">
        <v>7</v>
      </c>
      <c r="B10" s="28">
        <f>90*B7/B9</f>
        <v>40.5</v>
      </c>
      <c r="C10" s="28"/>
      <c r="D10" s="40"/>
      <c r="E10" s="36" t="s">
        <v>12</v>
      </c>
      <c r="F10" s="16">
        <f>F5*2500</f>
        <v>1210000</v>
      </c>
      <c r="G10" s="19"/>
      <c r="H10" s="21"/>
      <c r="I10" s="15"/>
      <c r="J10" s="15"/>
      <c r="K10" s="12"/>
      <c r="L10" s="12"/>
      <c r="M10" s="11"/>
      <c r="N10" s="53"/>
    </row>
    <row r="11" spans="1:15" ht="16.5" x14ac:dyDescent="0.3">
      <c r="A11" s="26"/>
      <c r="B11" s="33">
        <f>B10%</f>
        <v>0.40500000000000003</v>
      </c>
      <c r="C11" s="33"/>
      <c r="D11" s="42"/>
      <c r="E11" s="55" t="s">
        <v>29</v>
      </c>
      <c r="F11" s="16">
        <f>F7*0.025/12</f>
        <v>11091.666666666666</v>
      </c>
      <c r="G11" s="20"/>
      <c r="H11" s="21"/>
      <c r="I11" s="15"/>
      <c r="J11" s="15"/>
      <c r="K11" s="12"/>
      <c r="L11" s="12"/>
      <c r="M11" s="11"/>
      <c r="N11" s="54"/>
    </row>
    <row r="12" spans="1:15" ht="16.5" x14ac:dyDescent="0.3">
      <c r="A12" s="26" t="s">
        <v>8</v>
      </c>
      <c r="B12" s="32">
        <f>B6*B11</f>
        <v>1012.5000000000001</v>
      </c>
      <c r="C12" s="32"/>
      <c r="D12" s="43"/>
      <c r="E12" s="1"/>
      <c r="F12" s="10"/>
      <c r="G12" s="20"/>
      <c r="H12" s="21"/>
      <c r="I12" s="13"/>
      <c r="J12" s="15"/>
      <c r="K12" s="12"/>
      <c r="L12" s="21"/>
      <c r="M12" s="11"/>
      <c r="N12" s="8"/>
    </row>
    <row r="13" spans="1:15" ht="16.5" x14ac:dyDescent="0.3">
      <c r="A13" s="26" t="s">
        <v>9</v>
      </c>
      <c r="B13" s="32">
        <f>B6-B12</f>
        <v>1487.5</v>
      </c>
      <c r="C13" s="32"/>
      <c r="D13" s="43"/>
      <c r="E13" s="1"/>
      <c r="F13" s="10"/>
      <c r="G13" s="21"/>
      <c r="H13" s="21"/>
      <c r="I13" s="15"/>
      <c r="J13" s="15"/>
      <c r="K13" s="12"/>
      <c r="L13" s="12"/>
      <c r="M13" s="11"/>
      <c r="N13" s="8"/>
    </row>
    <row r="14" spans="1:15" ht="16.5" x14ac:dyDescent="0.3">
      <c r="A14" s="26" t="s">
        <v>2</v>
      </c>
      <c r="B14" s="32">
        <f>B5</f>
        <v>9500</v>
      </c>
      <c r="C14" s="32"/>
      <c r="D14" s="29"/>
      <c r="E14" s="10"/>
      <c r="F14" s="12"/>
      <c r="H14" s="21"/>
      <c r="I14" s="15"/>
      <c r="J14" s="15"/>
      <c r="K14" s="12"/>
      <c r="L14" s="12"/>
      <c r="M14" s="11"/>
      <c r="N14" s="8"/>
    </row>
    <row r="15" spans="1:15" ht="16.5" x14ac:dyDescent="0.3">
      <c r="A15" s="26" t="s">
        <v>10</v>
      </c>
      <c r="B15" s="32">
        <f>B14+B13</f>
        <v>10987.5</v>
      </c>
      <c r="C15" s="32"/>
      <c r="D15" s="29"/>
      <c r="E15" s="10"/>
      <c r="F15" s="12" t="s">
        <v>30</v>
      </c>
      <c r="G15" s="23"/>
      <c r="H15" s="21"/>
      <c r="I15" s="12"/>
      <c r="J15" s="12"/>
      <c r="K15" s="12"/>
      <c r="L15" s="12"/>
      <c r="M15" s="11"/>
      <c r="N15" s="8"/>
    </row>
    <row r="16" spans="1:15" ht="16.5" x14ac:dyDescent="0.3">
      <c r="A16" s="45" t="s">
        <v>23</v>
      </c>
      <c r="B16" s="44">
        <v>484</v>
      </c>
      <c r="C16" s="44"/>
      <c r="D16" s="45"/>
      <c r="E16" s="10"/>
      <c r="F16" s="21">
        <v>361</v>
      </c>
      <c r="G16" s="24"/>
      <c r="H16" s="20"/>
      <c r="I16" s="10"/>
      <c r="N16" s="53"/>
    </row>
    <row r="17" spans="1:15" ht="16.5" x14ac:dyDescent="0.3">
      <c r="A17" s="45" t="s">
        <v>11</v>
      </c>
      <c r="B17" s="46">
        <f>B16*B15</f>
        <v>5317950</v>
      </c>
      <c r="C17" s="46"/>
      <c r="D17" s="47"/>
      <c r="E17" s="10"/>
      <c r="F17" s="21">
        <f>F16*1.2</f>
        <v>433.2</v>
      </c>
      <c r="G17" s="21"/>
      <c r="H17" s="20"/>
      <c r="I17" s="10"/>
      <c r="N17" s="20"/>
      <c r="O17" s="10"/>
    </row>
    <row r="18" spans="1:15" ht="16.5" x14ac:dyDescent="0.3">
      <c r="A18" s="45"/>
      <c r="B18" s="46">
        <f>B17*0.9</f>
        <v>4786155</v>
      </c>
      <c r="C18" s="46"/>
      <c r="D18" s="47"/>
      <c r="E18" s="10"/>
      <c r="F18" s="21"/>
      <c r="G18" s="21"/>
      <c r="H18" s="20"/>
      <c r="I18" s="10"/>
      <c r="N18" s="20"/>
      <c r="O18" s="10"/>
    </row>
    <row r="19" spans="1:15" ht="16.5" x14ac:dyDescent="0.3">
      <c r="A19" s="45"/>
      <c r="B19" s="46">
        <f>B17*0.8</f>
        <v>4254360</v>
      </c>
      <c r="C19" s="46"/>
      <c r="D19" s="47"/>
      <c r="E19" s="10"/>
      <c r="F19" s="21"/>
      <c r="G19" s="21"/>
      <c r="H19" s="20"/>
      <c r="I19" s="10"/>
      <c r="N19" s="20"/>
      <c r="O19" s="10"/>
    </row>
    <row r="20" spans="1:15" ht="16.5" x14ac:dyDescent="0.3">
      <c r="A20" s="45" t="s">
        <v>12</v>
      </c>
      <c r="B20" s="46">
        <f>484*B4</f>
        <v>1210000</v>
      </c>
      <c r="C20" s="46"/>
      <c r="D20" s="47"/>
      <c r="E20" s="10"/>
      <c r="F20" s="10"/>
      <c r="G20" s="10"/>
    </row>
    <row r="21" spans="1:15" ht="16.5" x14ac:dyDescent="0.3">
      <c r="A21" s="44" t="s">
        <v>16</v>
      </c>
      <c r="B21" s="48">
        <f>B17*0.03/12</f>
        <v>13294.875</v>
      </c>
      <c r="C21" s="46"/>
      <c r="D21" s="46"/>
      <c r="E21" s="10"/>
    </row>
    <row r="22" spans="1:15" x14ac:dyDescent="0.25">
      <c r="B22" s="18"/>
      <c r="C22" s="18"/>
    </row>
    <row r="23" spans="1:15" x14ac:dyDescent="0.25">
      <c r="B23" s="18"/>
      <c r="C23" s="18"/>
    </row>
    <row r="25" spans="1:15" x14ac:dyDescent="0.25">
      <c r="D25" t="s">
        <v>14</v>
      </c>
    </row>
    <row r="26" spans="1:15" x14ac:dyDescent="0.25">
      <c r="B26" s="49" t="s">
        <v>20</v>
      </c>
      <c r="C26" s="49" t="s">
        <v>15</v>
      </c>
      <c r="D26" s="50" t="s">
        <v>21</v>
      </c>
      <c r="E26" s="50"/>
      <c r="F26" s="50" t="s">
        <v>11</v>
      </c>
      <c r="G26" s="50" t="s">
        <v>17</v>
      </c>
      <c r="H26" s="50" t="s">
        <v>18</v>
      </c>
      <c r="I26" s="50" t="s">
        <v>19</v>
      </c>
      <c r="J26" s="50"/>
      <c r="L26">
        <v>8.6999999999999993</v>
      </c>
      <c r="M26">
        <v>16.5</v>
      </c>
      <c r="N26">
        <f>L26*M26</f>
        <v>143.54999999999998</v>
      </c>
    </row>
    <row r="27" spans="1:15" ht="17.25" x14ac:dyDescent="0.3">
      <c r="B27" s="49"/>
      <c r="C27" s="49"/>
      <c r="D27" s="50">
        <v>600</v>
      </c>
      <c r="E27" s="50"/>
      <c r="F27" s="50">
        <v>5100000</v>
      </c>
      <c r="G27" s="16" t="e">
        <f t="shared" ref="G27:G33" si="0">F27/C27</f>
        <v>#DIV/0!</v>
      </c>
      <c r="H27" s="16">
        <f>F27/D27</f>
        <v>8500</v>
      </c>
      <c r="I27" s="16" t="e">
        <f t="shared" ref="I27:I33" si="1">F27/B27</f>
        <v>#DIV/0!</v>
      </c>
      <c r="J27" s="50" t="e">
        <f>B27/C27</f>
        <v>#DIV/0!</v>
      </c>
      <c r="K27" s="25"/>
      <c r="L27">
        <v>2.8</v>
      </c>
      <c r="M27">
        <v>1.7</v>
      </c>
      <c r="N27">
        <f t="shared" ref="N27:N32" si="2">L27*M27</f>
        <v>4.76</v>
      </c>
    </row>
    <row r="28" spans="1:15" ht="17.25" x14ac:dyDescent="0.3">
      <c r="B28" s="49"/>
      <c r="C28" s="49"/>
      <c r="D28" s="50">
        <v>385</v>
      </c>
      <c r="E28" s="50"/>
      <c r="F28" s="50">
        <v>3200000</v>
      </c>
      <c r="G28" s="16" t="e">
        <f t="shared" si="0"/>
        <v>#DIV/0!</v>
      </c>
      <c r="H28" s="16">
        <f>F28/D28</f>
        <v>8311.6883116883109</v>
      </c>
      <c r="I28" s="16" t="e">
        <f t="shared" si="1"/>
        <v>#DIV/0!</v>
      </c>
      <c r="J28" s="50" t="e">
        <f t="shared" ref="J28:J33" si="3">D28/C28</f>
        <v>#DIV/0!</v>
      </c>
      <c r="K28" s="25"/>
      <c r="L28">
        <v>3.9</v>
      </c>
      <c r="M28">
        <v>7.2</v>
      </c>
      <c r="N28">
        <f t="shared" si="2"/>
        <v>28.08</v>
      </c>
    </row>
    <row r="29" spans="1:15" x14ac:dyDescent="0.25">
      <c r="B29" s="49"/>
      <c r="C29" s="49"/>
      <c r="D29" s="50">
        <v>620</v>
      </c>
      <c r="E29" s="50"/>
      <c r="F29" s="16">
        <v>6200000</v>
      </c>
      <c r="G29" s="16" t="e">
        <f t="shared" si="0"/>
        <v>#DIV/0!</v>
      </c>
      <c r="H29" s="16">
        <f t="shared" ref="H29:H33" si="4">F29/D29</f>
        <v>10000</v>
      </c>
      <c r="I29" s="16" t="e">
        <f t="shared" si="1"/>
        <v>#DIV/0!</v>
      </c>
      <c r="J29" s="50" t="e">
        <f t="shared" si="3"/>
        <v>#DIV/0!</v>
      </c>
      <c r="L29">
        <v>5.6</v>
      </c>
      <c r="M29">
        <v>8.9</v>
      </c>
      <c r="N29">
        <f t="shared" si="2"/>
        <v>49.839999999999996</v>
      </c>
    </row>
    <row r="30" spans="1:15" x14ac:dyDescent="0.25">
      <c r="B30" s="49"/>
      <c r="C30" s="49"/>
      <c r="D30" s="50"/>
      <c r="E30" s="50"/>
      <c r="F30" s="16"/>
      <c r="G30" s="16" t="e">
        <f t="shared" si="0"/>
        <v>#DIV/0!</v>
      </c>
      <c r="H30" s="16" t="e">
        <f t="shared" si="4"/>
        <v>#DIV/0!</v>
      </c>
      <c r="I30" s="16" t="e">
        <f t="shared" si="1"/>
        <v>#DIV/0!</v>
      </c>
      <c r="J30" s="50" t="e">
        <f t="shared" si="3"/>
        <v>#DIV/0!</v>
      </c>
      <c r="L30">
        <v>9.9</v>
      </c>
      <c r="M30">
        <v>10.3</v>
      </c>
      <c r="N30">
        <f t="shared" si="2"/>
        <v>101.97000000000001</v>
      </c>
    </row>
    <row r="31" spans="1:15" x14ac:dyDescent="0.25">
      <c r="B31" s="49"/>
      <c r="C31" s="49"/>
      <c r="D31" s="50"/>
      <c r="E31" s="50"/>
      <c r="F31" s="16"/>
      <c r="G31" s="16" t="e">
        <f t="shared" si="0"/>
        <v>#DIV/0!</v>
      </c>
      <c r="H31" s="16" t="e">
        <f t="shared" si="4"/>
        <v>#DIV/0!</v>
      </c>
      <c r="I31" s="16" t="e">
        <f t="shared" si="1"/>
        <v>#DIV/0!</v>
      </c>
      <c r="J31" s="50" t="e">
        <f t="shared" si="3"/>
        <v>#DIV/0!</v>
      </c>
      <c r="L31">
        <v>3.9</v>
      </c>
      <c r="M31">
        <v>2.8</v>
      </c>
      <c r="N31">
        <f t="shared" si="2"/>
        <v>10.92</v>
      </c>
    </row>
    <row r="32" spans="1:15" x14ac:dyDescent="0.25">
      <c r="B32" s="49"/>
      <c r="C32" s="49"/>
      <c r="D32" s="50"/>
      <c r="E32" s="50"/>
      <c r="F32" s="16"/>
      <c r="G32" s="16" t="e">
        <f t="shared" si="0"/>
        <v>#DIV/0!</v>
      </c>
      <c r="H32" s="16" t="e">
        <f t="shared" si="4"/>
        <v>#DIV/0!</v>
      </c>
      <c r="I32" s="16" t="e">
        <f t="shared" si="1"/>
        <v>#DIV/0!</v>
      </c>
      <c r="J32" s="50" t="e">
        <f t="shared" si="3"/>
        <v>#DIV/0!</v>
      </c>
      <c r="L32">
        <v>5.5</v>
      </c>
      <c r="M32">
        <v>3.7</v>
      </c>
      <c r="N32">
        <f t="shared" si="2"/>
        <v>20.350000000000001</v>
      </c>
    </row>
    <row r="33" spans="1:14" x14ac:dyDescent="0.25">
      <c r="B33" s="49"/>
      <c r="C33" s="49"/>
      <c r="D33" s="50"/>
      <c r="E33" s="50"/>
      <c r="F33" s="16"/>
      <c r="G33" s="16" t="e">
        <f t="shared" si="0"/>
        <v>#DIV/0!</v>
      </c>
      <c r="H33" s="16" t="e">
        <f t="shared" si="4"/>
        <v>#DIV/0!</v>
      </c>
      <c r="I33" s="16" t="e">
        <f t="shared" si="1"/>
        <v>#DIV/0!</v>
      </c>
      <c r="J33" s="50" t="e">
        <f t="shared" si="3"/>
        <v>#DIV/0!</v>
      </c>
      <c r="N33">
        <f>SUM(N26:N32)</f>
        <v>359.47</v>
      </c>
    </row>
    <row r="34" spans="1:14" x14ac:dyDescent="0.25">
      <c r="B34" s="13" t="s">
        <v>22</v>
      </c>
    </row>
    <row r="35" spans="1:14" x14ac:dyDescent="0.25">
      <c r="B35" s="49">
        <f>59.85*10.764</f>
        <v>644.22539999999992</v>
      </c>
      <c r="C35" s="49">
        <v>4800000</v>
      </c>
      <c r="D35" s="50">
        <f>C35/B35</f>
        <v>7450.8083661401752</v>
      </c>
      <c r="E35" s="50">
        <v>336000</v>
      </c>
      <c r="F35" s="50">
        <v>30000</v>
      </c>
      <c r="G35" s="16">
        <f>F35+E35+C35</f>
        <v>5166000</v>
      </c>
      <c r="H35" s="50">
        <f>G35/B35</f>
        <v>8018.9325040583635</v>
      </c>
      <c r="I35" s="16" t="e">
        <f>G35/A35</f>
        <v>#DIV/0!</v>
      </c>
    </row>
    <row r="36" spans="1:14" x14ac:dyDescent="0.25">
      <c r="B36" s="49">
        <f>47.58*10.764</f>
        <v>512.15111999999999</v>
      </c>
      <c r="C36" s="49">
        <v>5500000</v>
      </c>
      <c r="D36" s="50">
        <f>C36/B36</f>
        <v>10739.017811773994</v>
      </c>
      <c r="E36" s="50">
        <v>385000</v>
      </c>
      <c r="F36" s="50">
        <v>30000</v>
      </c>
      <c r="G36" s="16">
        <f>F36+E36+C36</f>
        <v>5915000</v>
      </c>
      <c r="H36" s="50">
        <f>G36/B36</f>
        <v>11549.325519389668</v>
      </c>
      <c r="I36" s="16"/>
    </row>
    <row r="37" spans="1:14" x14ac:dyDescent="0.25">
      <c r="B37" s="49">
        <f>42.75*10.764</f>
        <v>460.16099999999994</v>
      </c>
      <c r="C37" s="49">
        <v>4500000</v>
      </c>
      <c r="D37" s="50">
        <f>C37/B37</f>
        <v>9779.1859805589793</v>
      </c>
      <c r="E37" s="50">
        <v>315000</v>
      </c>
      <c r="F37" s="50">
        <v>30000</v>
      </c>
      <c r="G37" s="16">
        <f>F37+E37+C37</f>
        <v>4845000</v>
      </c>
      <c r="H37" s="50">
        <f>G37/B37</f>
        <v>10528.923572401834</v>
      </c>
      <c r="I37" s="50"/>
    </row>
    <row r="38" spans="1:14" ht="15.75" x14ac:dyDescent="0.25">
      <c r="A38" s="11"/>
      <c r="B38" s="49"/>
      <c r="C38" s="49"/>
      <c r="D38" s="50" t="e">
        <f>C38/B38</f>
        <v>#DIV/0!</v>
      </c>
      <c r="E38" s="50">
        <v>419540</v>
      </c>
      <c r="F38" s="50">
        <v>30000</v>
      </c>
      <c r="G38" s="16">
        <f>F38+E38+C38</f>
        <v>449540</v>
      </c>
      <c r="H38" s="50" t="e">
        <f>G38/B38</f>
        <v>#DIV/0!</v>
      </c>
      <c r="I38" s="50"/>
    </row>
    <row r="39" spans="1:14" ht="15.75" x14ac:dyDescent="0.25">
      <c r="A39" s="11"/>
      <c r="B39" s="49"/>
      <c r="C39" s="49"/>
      <c r="D39" s="50" t="e">
        <f>C39/B39</f>
        <v>#DIV/0!</v>
      </c>
      <c r="E39" s="50">
        <v>210000</v>
      </c>
      <c r="F39" s="50">
        <v>30000</v>
      </c>
      <c r="G39" s="16">
        <f>F39+E39+C39</f>
        <v>240000</v>
      </c>
      <c r="H39" s="50" t="e">
        <f>G39/B39</f>
        <v>#DIV/0!</v>
      </c>
      <c r="I39" s="50"/>
    </row>
    <row r="40" spans="1:14" ht="15.75" x14ac:dyDescent="0.25">
      <c r="A40" s="11"/>
    </row>
    <row r="41" spans="1:14" ht="15.75" x14ac:dyDescent="0.25">
      <c r="A41" s="11"/>
    </row>
    <row r="42" spans="1:14" ht="15.75" x14ac:dyDescent="0.25">
      <c r="A42" s="11"/>
    </row>
    <row r="43" spans="1:14" ht="15.75" x14ac:dyDescent="0.25">
      <c r="A43" s="11"/>
    </row>
    <row r="44" spans="1:14" ht="15.75" x14ac:dyDescent="0.25">
      <c r="A44" s="11"/>
    </row>
    <row r="64" spans="4:6" x14ac:dyDescent="0.25">
      <c r="D64" s="10"/>
      <c r="E64" s="10"/>
      <c r="F64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>
      <selection activeCell="J1" sqref="J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761D-F946-466E-A572-CAE68E73FABE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workbookViewId="0">
      <selection activeCell="S2" sqref="S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2024-01-08T05:30:22Z</dcterms:modified>
</cp:coreProperties>
</file>