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CB\Veera Desai Road Andheri (West)\Anita Santosh Nimbaragi\"/>
    </mc:Choice>
  </mc:AlternateContent>
  <xr:revisionPtr revIDLastSave="0" documentId="13_ncr:1_{DA4C1A24-0AE3-458B-98BC-6C966210FB33}" xr6:coauthVersionLast="45" xr6:coauthVersionMax="47" xr10:uidLastSave="{00000000-0000-0000-0000-000000000000}"/>
  <bookViews>
    <workbookView xWindow="-120" yWindow="-120" windowWidth="29040" windowHeight="15720" tabRatio="932" firstSheet="1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  <sheet name="Sheet11" sheetId="26" r:id="rId15"/>
    <sheet name="Sheet12" sheetId="27" r:id="rId16"/>
    <sheet name="Sheet13" sheetId="28" r:id="rId17"/>
    <sheet name="Sheet14" sheetId="29" r:id="rId18"/>
    <sheet name="Sheet15" sheetId="30" r:id="rId19"/>
    <sheet name="Sheet16" sheetId="31" r:id="rId20"/>
    <sheet name="Sheet17" sheetId="32" r:id="rId21"/>
    <sheet name="Sheet18" sheetId="33" r:id="rId22"/>
    <sheet name="Sheet19" sheetId="34" r:id="rId2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G31" i="4" l="1"/>
  <c r="C18" i="23"/>
  <c r="G29" i="4" l="1"/>
  <c r="H29" i="4" s="1"/>
  <c r="C5" i="25"/>
  <c r="C4" i="25"/>
  <c r="C3" i="25"/>
  <c r="P2" i="4"/>
  <c r="P3" i="4"/>
  <c r="B3" i="4" s="1"/>
  <c r="C3" i="4" s="1"/>
  <c r="D3" i="4" s="1"/>
  <c r="Q4" i="4"/>
  <c r="P5" i="4"/>
  <c r="P6" i="4"/>
  <c r="B6" i="4"/>
  <c r="C6" i="4" s="1"/>
  <c r="Q7" i="4"/>
  <c r="B7" i="4" s="1"/>
  <c r="C7" i="4" s="1"/>
  <c r="D7" i="4" s="1"/>
  <c r="P8" i="4"/>
  <c r="P9" i="4"/>
  <c r="B9" i="4" s="1"/>
  <c r="C9" i="4" s="1"/>
  <c r="D9" i="4" s="1"/>
  <c r="P10" i="4"/>
  <c r="B10" i="4"/>
  <c r="C10" i="4" s="1"/>
  <c r="P17" i="4"/>
  <c r="J17" i="4"/>
  <c r="I17" i="4"/>
  <c r="B15" i="4"/>
  <c r="C15" i="4" s="1"/>
  <c r="D15" i="4" s="1"/>
  <c r="P15" i="4"/>
  <c r="J15" i="4"/>
  <c r="I15" i="4"/>
  <c r="P14" i="4"/>
  <c r="B14" i="4" s="1"/>
  <c r="C14" i="4" s="1"/>
  <c r="J14" i="4"/>
  <c r="I14" i="4"/>
  <c r="P13" i="4"/>
  <c r="B13" i="4" s="1"/>
  <c r="C13" i="4" s="1"/>
  <c r="D13" i="4" s="1"/>
  <c r="J13" i="4"/>
  <c r="I13" i="4"/>
  <c r="P12" i="4"/>
  <c r="B12" i="4" s="1"/>
  <c r="C12" i="4" s="1"/>
  <c r="D12" i="4" s="1"/>
  <c r="J12" i="4"/>
  <c r="I12" i="4"/>
  <c r="B11" i="4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P20" i="4"/>
  <c r="J20" i="4"/>
  <c r="I20" i="4"/>
  <c r="E20" i="4"/>
  <c r="B20" i="4"/>
  <c r="C20" i="4" s="1"/>
  <c r="D20" i="4" s="1"/>
  <c r="P16" i="4"/>
  <c r="B16" i="4" s="1"/>
  <c r="C16" i="4" s="1"/>
  <c r="D16" i="4" s="1"/>
  <c r="J16" i="4"/>
  <c r="I16" i="4"/>
  <c r="E16" i="4"/>
  <c r="E15" i="4"/>
  <c r="E14" i="4"/>
  <c r="E13" i="4"/>
  <c r="E12" i="4"/>
  <c r="E11" i="4"/>
  <c r="E10" i="4"/>
  <c r="E9" i="4"/>
  <c r="E8" i="4"/>
  <c r="E7" i="4"/>
  <c r="E6" i="4"/>
  <c r="E5" i="4"/>
  <c r="E4" i="4"/>
  <c r="E3" i="4"/>
  <c r="E2" i="4"/>
  <c r="C20" i="25"/>
  <c r="C16" i="25"/>
  <c r="C17" i="25" s="1"/>
  <c r="G15" i="4" l="1"/>
  <c r="F14" i="4"/>
  <c r="H12" i="4"/>
  <c r="G11" i="4"/>
  <c r="H4" i="4"/>
  <c r="G33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H14" i="4" s="1"/>
  <c r="G14" i="4"/>
  <c r="F4" i="4"/>
  <c r="H6" i="4"/>
  <c r="F8" i="4"/>
  <c r="G9" i="4"/>
  <c r="F12" i="4"/>
  <c r="G13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C7" i="25"/>
  <c r="C9" i="25" s="1"/>
  <c r="E9" i="25" s="1"/>
  <c r="E5" i="25"/>
  <c r="E17" i="25"/>
  <c r="C19" i="25"/>
  <c r="C21" i="25" s="1"/>
  <c r="E21" i="25" s="1"/>
  <c r="G32" i="4" l="1"/>
  <c r="H31" i="4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J19" i="4"/>
  <c r="I19" i="4"/>
  <c r="E19" i="4"/>
  <c r="P18" i="4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 l="1"/>
  <c r="H19" i="4" s="1"/>
  <c r="D17" i="4"/>
  <c r="H17" i="4" s="1"/>
</calcChain>
</file>

<file path=xl/sharedStrings.xml><?xml version="1.0" encoding="utf-8"?>
<sst xmlns="http://schemas.openxmlformats.org/spreadsheetml/2006/main" count="141" uniqueCount="98">
  <si>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</si>
  <si>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</si>
  <si>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</si>
  <si>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</si>
  <si>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</si>
  <si>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</si>
  <si>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</si>
  <si>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</si>
  <si>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</si>
  <si>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</si>
  <si>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</si>
  <si>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</si>
  <si>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</si>
  <si>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</si>
  <si>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</si>
  <si>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</si>
  <si>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</si>
  <si>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</si>
  <si>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</si>
  <si>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</si>
  <si>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</si>
  <si>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</si>
  <si>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</si>
  <si>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</si>
  <si>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</si>
  <si>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</si>
  <si>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</si>
  <si>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</si>
  <si>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</si>
  <si>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</si>
  <si>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</si>
  <si>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</si>
  <si>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</si>
  <si>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</si>
  <si>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</si>
  <si>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</si>
  <si>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</si>
  <si>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</si>
  <si>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</si>
  <si>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</si>
  <si>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</si>
  <si>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</si>
  <si>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</si>
  <si>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</si>
  <si>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</si>
  <si>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</si>
  <si>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</si>
  <si>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</si>
  <si>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</si>
  <si>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</si>
  <si>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</si>
  <si>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</si>
  <si>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</si>
  <si>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</si>
  <si>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</si>
  <si>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</si>
  <si>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</si>
  <si>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</si>
  <si>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</si>
  <si>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</si>
  <si>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</si>
  <si>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</si>
  <si>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</si>
  <si>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</si>
  <si>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</si>
  <si>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</si>
  <si>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</si>
  <si>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</si>
  <si>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</si>
  <si>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</si>
  <si>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</si>
  <si>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MCA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</si>
  <si>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</si>
  <si>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</si>
  <si>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</si>
  <si>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</si>
  <si>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</si>
  <si>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</si>
  <si>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</si>
  <si>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</si>
  <si>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</si>
  <si>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</si>
  <si>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</si>
  <si>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</si>
  <si>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</si>
  <si>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28 TO 30 LAKH</t>
  </si>
  <si>
    <t>IGR-05.06.23</t>
  </si>
  <si>
    <t>IGR-28.06.23</t>
  </si>
  <si>
    <t>IGR-24.05.23</t>
  </si>
  <si>
    <t>IGR-03.03.23</t>
  </si>
  <si>
    <t>IGR-13.06.23</t>
  </si>
  <si>
    <t>IGR-28.03.23</t>
  </si>
  <si>
    <t>IGR-27.06.23</t>
  </si>
  <si>
    <t>IGR-11.01.23</t>
  </si>
  <si>
    <t>IGR-16.02.23</t>
  </si>
  <si>
    <t>IGR-13.04.23</t>
  </si>
  <si>
    <t>IGR-23.03.23</t>
  </si>
  <si>
    <t>11.08.2023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</si>
</sst>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7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" fillId="2" borderId="0" xfId="0" applyFont="1" applyFill="1"/>
    <xf numFmtId="4" fontId="0" fillId="2" borderId="0" xfId="0" applyNumberFormat="1" applyFill="1"/>
    <xf numFmtId="0" fontId="10" fillId="0" borderId="8" xfId="0" applyFont="1" applyBorder="1" applyAlignment="1">
      <alignment horizontal="center"/>
    </xf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544958</xdr:colOff>
      <xdr:row>47</xdr:row>
      <xdr:rowOff>172686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27D2CC5-6099-6357-EE42-1F11993A8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65758" cy="885948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98AA40A-4B7C-FAA9-8A8F-9B9CDED740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48517-B61F-ADBC-2323-2EDDB38B8E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CEEE7D8-D0C7-2D69-C1CC-510943AD30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111D5E6-151C-EBC0-6A05-4EC17A87A0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63C697-169F-3760-4CA3-15098B42A1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DF091C-0105-B4F9-2EBF-B47950694E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AB6C23A-7292-ECB2-6E16-5A79F4E0C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982C955-4128-BDA6-7ACF-538DCEAE89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127632-DE21-9CAE-703B-97B6B1B81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556D32-615D-FACA-8C89-A65B4CBAAF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554484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15231B-F9BD-3583-58A1-449019C68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575284" cy="878327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478273</xdr:colOff>
      <xdr:row>46</xdr:row>
      <xdr:rowOff>58381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F138CB-6B78-7F13-F934-95E439B004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499073" cy="8821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23</xdr:col>
      <xdr:colOff>459221</xdr:colOff>
      <xdr:row>49</xdr:row>
      <xdr:rowOff>67914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56B93F-F43E-C2CC-172C-E144F95EC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4480021" cy="887853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354686</xdr:colOff>
      <xdr:row>47</xdr:row>
      <xdr:rowOff>39355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C176B7-7383-2D49-ADDA-08839459D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204286" cy="89928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78423</xdr:colOff>
      <xdr:row>47</xdr:row>
      <xdr:rowOff>20302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AF240-BF02-1887-2452-EFE2D270DA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5928023" cy="897380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592589</xdr:colOff>
      <xdr:row>47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B67C298-4BD3-966E-1919-9D0F37C2B4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613389" cy="9002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28F194-A0E3-B99A-677F-05AAF5C02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7F1A0D-5755-0CC3-7320-A744E666C2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K20" sqref="K20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77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83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78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79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80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81</v>
      </c>
      <c r="C8" s="53">
        <f>C7*D13%</f>
        <v>272929.98499999999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82</v>
      </c>
      <c r="C9" s="58">
        <f>C6+C8</f>
        <v>302329.98499999999</v>
      </c>
      <c r="D9" s="59" t="s">
        <v>62</v>
      </c>
      <c r="E9" s="60">
        <f>C9/10.764</f>
        <v>28087.140932738759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2009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15</v>
      </c>
      <c r="D13" s="66">
        <f>D12-C13</f>
        <v>85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37440-94D5-4209-983F-EE9C46A97D7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9F509B-9D65-4DB4-A308-4A1C37ADAF2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4C1FA8-8416-475A-80CB-10E098F166C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B56D4-D965-44D8-A7E5-D1481E42ED5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4DB07B-BE4E-4ECC-8178-FC0394D453E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5"/>
      <c r="L1" s="75"/>
      <c r="M1" s="75"/>
      <c r="N1" s="75"/>
      <c r="O1" s="75"/>
      <c r="P1" s="75"/>
      <c r="Q1" s="75"/>
      <c r="R1" s="75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D2EA1-D32C-4783-8C6F-240DB25F422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20727-ED94-475F-9894-C5906689ED77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A2242A-D006-4974-8726-C7ABBD72225E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D10EAC-3F49-4F05-8FCA-B8EBC3A0B863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E84"/>
  <sheetViews>
    <sheetView workbookViewId="0">
      <selection activeCell="H18" sqref="H18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2.5703125" style="16" customWidth="1"/>
    <col min="5" max="5" width="14.28515625" customWidth="1"/>
  </cols>
  <sheetData>
    <row r="1" spans="1:5" x14ac:dyDescent="0.25">
      <c r="A1" s="11"/>
      <c r="B1" s="12"/>
      <c r="C1" s="13"/>
      <c r="D1" s="14"/>
    </row>
    <row r="2" spans="1:5" x14ac:dyDescent="0.25">
      <c r="A2" s="15"/>
      <c r="D2" s="17"/>
    </row>
    <row r="3" spans="1:5" x14ac:dyDescent="0.25">
      <c r="A3" s="15" t="s">
        <v>13</v>
      </c>
      <c r="B3" s="18"/>
      <c r="C3" s="19">
        <v>11500</v>
      </c>
      <c r="D3" s="22" t="s">
        <v>76</v>
      </c>
      <c r="E3" s="6" t="s">
        <v>72</v>
      </c>
    </row>
    <row r="4" spans="1:5" ht="30" x14ac:dyDescent="0.25">
      <c r="A4" s="21" t="s">
        <v>14</v>
      </c>
      <c r="B4" s="18"/>
      <c r="C4" s="19">
        <v>2500</v>
      </c>
      <c r="D4" s="22"/>
    </row>
    <row r="5" spans="1:5" x14ac:dyDescent="0.25">
      <c r="A5" s="15" t="s">
        <v>15</v>
      </c>
      <c r="B5" s="18"/>
      <c r="C5" s="19">
        <f>C3-C4</f>
        <v>9000</v>
      </c>
      <c r="D5" s="22"/>
    </row>
    <row r="6" spans="1:5" x14ac:dyDescent="0.25">
      <c r="A6" s="15" t="s">
        <v>16</v>
      </c>
      <c r="B6" s="18"/>
      <c r="C6" s="19">
        <f>C4</f>
        <v>2500</v>
      </c>
      <c r="D6" s="22"/>
    </row>
    <row r="7" spans="1:5" x14ac:dyDescent="0.25">
      <c r="A7" s="15" t="s">
        <v>17</v>
      </c>
      <c r="B7" s="23"/>
      <c r="C7" s="24">
        <f>D7-D8</f>
        <v>15</v>
      </c>
      <c r="D7" s="24">
        <v>2024</v>
      </c>
    </row>
    <row r="8" spans="1:5" x14ac:dyDescent="0.25">
      <c r="A8" s="15" t="s">
        <v>18</v>
      </c>
      <c r="B8" s="23"/>
      <c r="C8" s="24">
        <f>C9-C7</f>
        <v>45</v>
      </c>
      <c r="D8" s="24">
        <v>2009</v>
      </c>
    </row>
    <row r="9" spans="1:5" x14ac:dyDescent="0.25">
      <c r="A9" s="15" t="s">
        <v>19</v>
      </c>
      <c r="B9" s="23"/>
      <c r="C9" s="24">
        <v>60</v>
      </c>
      <c r="D9" s="24"/>
    </row>
    <row r="10" spans="1:5" ht="30" x14ac:dyDescent="0.25">
      <c r="A10" s="21" t="s">
        <v>20</v>
      </c>
      <c r="B10" s="23"/>
      <c r="C10" s="24">
        <f>90*C7/C9</f>
        <v>22.5</v>
      </c>
      <c r="D10" s="24"/>
    </row>
    <row r="11" spans="1:5" x14ac:dyDescent="0.25">
      <c r="A11" s="15"/>
      <c r="B11" s="25"/>
      <c r="C11" s="26">
        <f>C10%</f>
        <v>0.22500000000000001</v>
      </c>
      <c r="D11" s="26"/>
    </row>
    <row r="12" spans="1:5" x14ac:dyDescent="0.25">
      <c r="A12" s="15" t="s">
        <v>21</v>
      </c>
      <c r="B12" s="18"/>
      <c r="C12" s="19">
        <f>C6*C11</f>
        <v>562.5</v>
      </c>
      <c r="D12" s="22"/>
    </row>
    <row r="13" spans="1:5" x14ac:dyDescent="0.25">
      <c r="A13" s="15" t="s">
        <v>22</v>
      </c>
      <c r="B13" s="18"/>
      <c r="C13" s="19">
        <f>C6-C12</f>
        <v>1937.5</v>
      </c>
      <c r="D13" s="22"/>
    </row>
    <row r="14" spans="1:5" x14ac:dyDescent="0.25">
      <c r="A14" s="15" t="s">
        <v>15</v>
      </c>
      <c r="B14" s="18"/>
      <c r="C14" s="19">
        <f>C5</f>
        <v>9000</v>
      </c>
      <c r="D14" s="22"/>
    </row>
    <row r="15" spans="1:5" x14ac:dyDescent="0.25">
      <c r="B15" s="18"/>
      <c r="C15" s="19"/>
      <c r="D15" s="22"/>
    </row>
    <row r="16" spans="1:5" x14ac:dyDescent="0.25">
      <c r="A16" s="27" t="s">
        <v>23</v>
      </c>
      <c r="B16" s="28"/>
      <c r="C16" s="20">
        <f>C14+C13</f>
        <v>10937.5</v>
      </c>
      <c r="D16" s="22"/>
    </row>
    <row r="17" spans="1:5" x14ac:dyDescent="0.25">
      <c r="B17" s="23"/>
      <c r="C17" s="24"/>
      <c r="D17" s="24"/>
    </row>
    <row r="18" spans="1:5" x14ac:dyDescent="0.25">
      <c r="A18" s="72" t="str">
        <f>E3</f>
        <v>ABUA</v>
      </c>
      <c r="B18" s="7"/>
      <c r="C18" s="29">
        <f>225*1.2</f>
        <v>270</v>
      </c>
      <c r="D18" s="24"/>
    </row>
    <row r="19" spans="1:5" x14ac:dyDescent="0.25">
      <c r="A19" s="15" t="s">
        <v>74</v>
      </c>
      <c r="B19" s="6"/>
      <c r="C19" s="30">
        <f>C18*C16</f>
        <v>2953125</v>
      </c>
      <c r="D19" s="31"/>
      <c r="E19" s="66"/>
    </row>
    <row r="20" spans="1:5" x14ac:dyDescent="0.25">
      <c r="A20" s="15" t="s">
        <v>24</v>
      </c>
      <c r="C20" s="32">
        <f>C19*90%</f>
        <v>2657812.5</v>
      </c>
      <c r="D20" s="30"/>
    </row>
    <row r="21" spans="1:5" x14ac:dyDescent="0.25">
      <c r="A21" s="15" t="s">
        <v>25</v>
      </c>
      <c r="C21" s="32">
        <f>C19*80%</f>
        <v>2362500</v>
      </c>
      <c r="D21" s="32"/>
    </row>
    <row r="22" spans="1:5" x14ac:dyDescent="0.25">
      <c r="A22" s="15"/>
      <c r="D22" s="24"/>
    </row>
    <row r="23" spans="1:5" x14ac:dyDescent="0.25">
      <c r="A23" s="33" t="s">
        <v>26</v>
      </c>
      <c r="B23" s="34"/>
      <c r="C23" s="35">
        <f>C4*C18</f>
        <v>675000</v>
      </c>
      <c r="D23" s="35"/>
    </row>
    <row r="24" spans="1:5" x14ac:dyDescent="0.25">
      <c r="A24" s="15" t="s">
        <v>27</v>
      </c>
    </row>
    <row r="25" spans="1:5" x14ac:dyDescent="0.25">
      <c r="A25" s="36" t="s">
        <v>28</v>
      </c>
      <c r="B25" s="16"/>
      <c r="C25" s="32">
        <f>C19*0.025/12</f>
        <v>6152.34375</v>
      </c>
      <c r="D25" s="32"/>
    </row>
    <row r="26" spans="1:5" x14ac:dyDescent="0.25">
      <c r="C26" s="32"/>
      <c r="D26" s="32"/>
    </row>
    <row r="27" spans="1:5" x14ac:dyDescent="0.25">
      <c r="C27" s="32"/>
      <c r="D27" s="32"/>
    </row>
    <row r="28" spans="1:5" x14ac:dyDescent="0.25">
      <c r="C28"/>
      <c r="D28"/>
    </row>
    <row r="29" spans="1:5" x14ac:dyDescent="0.25">
      <c r="C29"/>
      <c r="D29"/>
    </row>
    <row r="30" spans="1:5" x14ac:dyDescent="0.25">
      <c r="C30"/>
      <c r="D30"/>
    </row>
    <row r="31" spans="1:5" x14ac:dyDescent="0.25">
      <c r="C31"/>
      <c r="D31"/>
    </row>
    <row r="32" spans="1:5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6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R19" sqref="R19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3.42578125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3.8554687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300</v>
      </c>
      <c r="C2" s="4">
        <f t="shared" ref="C2:C16" si="1">B2*1.2</f>
        <v>360</v>
      </c>
      <c r="D2" s="4">
        <f t="shared" ref="D2:D16" si="2">C2*1.2</f>
        <v>432</v>
      </c>
      <c r="E2" s="5">
        <f t="shared" ref="E2:E16" si="3">R2</f>
        <v>3000000</v>
      </c>
      <c r="F2" s="76">
        <f t="shared" ref="F2:F15" si="4">ROUND((E2/B2),0)</f>
        <v>10000</v>
      </c>
      <c r="G2" s="76">
        <f t="shared" ref="G2:G15" si="5">ROUND((E2/C2),0)</f>
        <v>8333</v>
      </c>
      <c r="H2" s="76">
        <f t="shared" ref="H2:H15" si="6">ROUND((E2/D2),0)</f>
        <v>6944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300</v>
      </c>
      <c r="R2" s="78">
        <v>3000000</v>
      </c>
      <c r="S2" s="78"/>
    </row>
    <row r="3" spans="1:19" x14ac:dyDescent="0.25">
      <c r="A3" s="4">
        <v>2</v>
      </c>
      <c r="B3" s="4">
        <f t="shared" si="0"/>
        <v>275</v>
      </c>
      <c r="C3" s="4">
        <f t="shared" si="1"/>
        <v>330</v>
      </c>
      <c r="D3" s="4">
        <f t="shared" si="2"/>
        <v>396</v>
      </c>
      <c r="E3" s="5">
        <f t="shared" si="3"/>
        <v>3500000</v>
      </c>
      <c r="F3" s="76">
        <f t="shared" si="4"/>
        <v>12727</v>
      </c>
      <c r="G3" s="73">
        <f t="shared" si="5"/>
        <v>10606</v>
      </c>
      <c r="H3" s="73">
        <f t="shared" si="6"/>
        <v>8838</v>
      </c>
      <c r="I3" s="73">
        <f t="shared" si="7"/>
        <v>0</v>
      </c>
      <c r="J3" s="73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275</v>
      </c>
      <c r="R3" s="74">
        <v>3500000</v>
      </c>
      <c r="S3" s="78"/>
    </row>
    <row r="4" spans="1:19" x14ac:dyDescent="0.25">
      <c r="A4" s="4">
        <v>3</v>
      </c>
      <c r="B4" s="4">
        <f t="shared" si="0"/>
        <v>200</v>
      </c>
      <c r="C4" s="4">
        <f t="shared" si="1"/>
        <v>240</v>
      </c>
      <c r="D4" s="4">
        <f t="shared" si="2"/>
        <v>288</v>
      </c>
      <c r="E4" s="5">
        <f t="shared" si="3"/>
        <v>4500000</v>
      </c>
      <c r="F4" s="76">
        <f t="shared" si="4"/>
        <v>22500</v>
      </c>
      <c r="G4" s="76">
        <f t="shared" si="5"/>
        <v>18750</v>
      </c>
      <c r="H4" s="76">
        <f t="shared" si="6"/>
        <v>15625</v>
      </c>
      <c r="I4" s="76">
        <f t="shared" si="7"/>
        <v>0</v>
      </c>
      <c r="J4" s="76">
        <f t="shared" si="8"/>
        <v>0</v>
      </c>
      <c r="K4" s="77"/>
      <c r="L4" s="77"/>
      <c r="M4" s="77"/>
      <c r="N4" s="77"/>
      <c r="O4" s="77">
        <v>0</v>
      </c>
      <c r="P4" s="77">
        <v>240</v>
      </c>
      <c r="Q4" s="77">
        <f t="shared" ref="Q4:Q7" si="10">P4/1.2</f>
        <v>200</v>
      </c>
      <c r="R4" s="78">
        <v>4500000</v>
      </c>
      <c r="S4" s="78"/>
    </row>
    <row r="5" spans="1:19" x14ac:dyDescent="0.25">
      <c r="A5" s="4">
        <v>4</v>
      </c>
      <c r="B5" s="4">
        <f t="shared" si="0"/>
        <v>275</v>
      </c>
      <c r="C5" s="4">
        <f t="shared" si="1"/>
        <v>330</v>
      </c>
      <c r="D5" s="4">
        <f t="shared" si="2"/>
        <v>396</v>
      </c>
      <c r="E5" s="5">
        <f t="shared" si="3"/>
        <v>3500000</v>
      </c>
      <c r="F5" s="76">
        <f t="shared" si="4"/>
        <v>12727</v>
      </c>
      <c r="G5" s="73">
        <f t="shared" si="5"/>
        <v>10606</v>
      </c>
      <c r="H5" s="73">
        <f t="shared" si="6"/>
        <v>8838</v>
      </c>
      <c r="I5" s="73">
        <f t="shared" si="7"/>
        <v>0</v>
      </c>
      <c r="J5" s="73">
        <f t="shared" si="8"/>
        <v>0</v>
      </c>
      <c r="K5" s="7"/>
      <c r="L5" s="7"/>
      <c r="M5" s="7"/>
      <c r="N5" s="7"/>
      <c r="O5" s="7">
        <v>0</v>
      </c>
      <c r="P5" s="7">
        <f t="shared" si="9"/>
        <v>0</v>
      </c>
      <c r="Q5" s="7">
        <v>275</v>
      </c>
      <c r="R5" s="74">
        <v>3500000</v>
      </c>
      <c r="S5" s="78"/>
    </row>
    <row r="6" spans="1:19" x14ac:dyDescent="0.25">
      <c r="A6" s="4">
        <v>5</v>
      </c>
      <c r="B6" s="4">
        <f t="shared" si="0"/>
        <v>225</v>
      </c>
      <c r="C6" s="4">
        <f t="shared" si="1"/>
        <v>270</v>
      </c>
      <c r="D6" s="4">
        <f t="shared" si="2"/>
        <v>324</v>
      </c>
      <c r="E6" s="5">
        <f t="shared" si="3"/>
        <v>5000000</v>
      </c>
      <c r="F6" s="76">
        <f t="shared" si="4"/>
        <v>22222</v>
      </c>
      <c r="G6" s="76">
        <f t="shared" si="5"/>
        <v>18519</v>
      </c>
      <c r="H6" s="76">
        <f t="shared" si="6"/>
        <v>15432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f t="shared" si="9"/>
        <v>0</v>
      </c>
      <c r="Q6" s="77">
        <v>225</v>
      </c>
      <c r="R6" s="78">
        <v>5000000</v>
      </c>
      <c r="S6" s="78"/>
    </row>
    <row r="7" spans="1:19" x14ac:dyDescent="0.25">
      <c r="A7" s="4">
        <v>6</v>
      </c>
      <c r="B7" s="4">
        <f t="shared" si="0"/>
        <v>225</v>
      </c>
      <c r="C7" s="4">
        <f t="shared" si="1"/>
        <v>270</v>
      </c>
      <c r="D7" s="4">
        <f t="shared" si="2"/>
        <v>324</v>
      </c>
      <c r="E7" s="5">
        <f t="shared" si="3"/>
        <v>5000000</v>
      </c>
      <c r="F7" s="76">
        <f t="shared" si="4"/>
        <v>22222</v>
      </c>
      <c r="G7" s="76">
        <f t="shared" si="5"/>
        <v>18519</v>
      </c>
      <c r="H7" s="76">
        <f t="shared" si="6"/>
        <v>15432</v>
      </c>
      <c r="I7" s="76">
        <f t="shared" si="7"/>
        <v>0</v>
      </c>
      <c r="J7" s="76">
        <f t="shared" si="8"/>
        <v>0</v>
      </c>
      <c r="K7" s="77"/>
      <c r="L7" s="77"/>
      <c r="M7" s="77"/>
      <c r="N7" s="77"/>
      <c r="O7" s="77">
        <v>0</v>
      </c>
      <c r="P7" s="77">
        <v>270</v>
      </c>
      <c r="Q7" s="77">
        <f t="shared" si="10"/>
        <v>225</v>
      </c>
      <c r="R7" s="78">
        <v>5000000</v>
      </c>
      <c r="S7" s="78"/>
    </row>
    <row r="8" spans="1:19" x14ac:dyDescent="0.25">
      <c r="A8" s="4">
        <v>7</v>
      </c>
      <c r="B8" s="4">
        <f t="shared" si="0"/>
        <v>225</v>
      </c>
      <c r="C8" s="4">
        <f t="shared" si="1"/>
        <v>270</v>
      </c>
      <c r="D8" s="4">
        <f t="shared" si="2"/>
        <v>324</v>
      </c>
      <c r="E8" s="5">
        <f t="shared" si="3"/>
        <v>3800000</v>
      </c>
      <c r="F8" s="76">
        <f t="shared" si="4"/>
        <v>16889</v>
      </c>
      <c r="G8" s="73">
        <f t="shared" si="5"/>
        <v>14074</v>
      </c>
      <c r="H8" s="73">
        <f t="shared" si="6"/>
        <v>11728</v>
      </c>
      <c r="I8" s="73">
        <f t="shared" si="7"/>
        <v>0</v>
      </c>
      <c r="J8" s="73">
        <f t="shared" si="8"/>
        <v>0</v>
      </c>
      <c r="K8" s="7"/>
      <c r="L8" s="7"/>
      <c r="M8" s="7"/>
      <c r="N8" s="7"/>
      <c r="O8" s="7">
        <v>0</v>
      </c>
      <c r="P8" s="7">
        <f t="shared" si="9"/>
        <v>0</v>
      </c>
      <c r="Q8" s="7">
        <v>225</v>
      </c>
      <c r="R8" s="74">
        <v>3800000</v>
      </c>
      <c r="S8" s="78"/>
    </row>
    <row r="9" spans="1:19" x14ac:dyDescent="0.25">
      <c r="A9" s="4">
        <v>8</v>
      </c>
      <c r="B9" s="4">
        <f t="shared" si="0"/>
        <v>225</v>
      </c>
      <c r="C9" s="4">
        <f t="shared" si="1"/>
        <v>270</v>
      </c>
      <c r="D9" s="4">
        <f t="shared" si="2"/>
        <v>324</v>
      </c>
      <c r="E9" s="5">
        <f t="shared" si="3"/>
        <v>3330000</v>
      </c>
      <c r="F9" s="76">
        <f t="shared" si="4"/>
        <v>14800</v>
      </c>
      <c r="G9" s="76">
        <f t="shared" si="5"/>
        <v>12333</v>
      </c>
      <c r="H9" s="76">
        <f t="shared" si="6"/>
        <v>10278</v>
      </c>
      <c r="I9" s="76">
        <f t="shared" si="7"/>
        <v>0</v>
      </c>
      <c r="J9" s="76">
        <f t="shared" si="8"/>
        <v>0</v>
      </c>
      <c r="K9" s="77"/>
      <c r="L9" s="77"/>
      <c r="M9" s="77"/>
      <c r="N9" s="77"/>
      <c r="O9" s="77">
        <v>0</v>
      </c>
      <c r="P9" s="77">
        <f t="shared" si="9"/>
        <v>0</v>
      </c>
      <c r="Q9" s="77">
        <v>225</v>
      </c>
      <c r="R9" s="78">
        <v>3330000</v>
      </c>
      <c r="S9" s="78" t="s">
        <v>86</v>
      </c>
    </row>
    <row r="10" spans="1:19" x14ac:dyDescent="0.25">
      <c r="A10" s="4">
        <v>9</v>
      </c>
      <c r="B10" s="4">
        <f t="shared" si="0"/>
        <v>225</v>
      </c>
      <c r="C10" s="4">
        <f t="shared" si="1"/>
        <v>270</v>
      </c>
      <c r="D10" s="4">
        <f t="shared" si="2"/>
        <v>324</v>
      </c>
      <c r="E10" s="5">
        <f t="shared" si="3"/>
        <v>3100000</v>
      </c>
      <c r="F10" s="76">
        <f t="shared" si="4"/>
        <v>13778</v>
      </c>
      <c r="G10" s="73">
        <f t="shared" si="5"/>
        <v>11481</v>
      </c>
      <c r="H10" s="73">
        <f t="shared" si="6"/>
        <v>9568</v>
      </c>
      <c r="I10" s="73">
        <f t="shared" si="7"/>
        <v>0</v>
      </c>
      <c r="J10" s="73">
        <f t="shared" si="8"/>
        <v>0</v>
      </c>
      <c r="K10" s="7"/>
      <c r="L10" s="7"/>
      <c r="M10" s="7"/>
      <c r="N10" s="7"/>
      <c r="O10" s="7">
        <v>0</v>
      </c>
      <c r="P10" s="7">
        <f t="shared" si="9"/>
        <v>0</v>
      </c>
      <c r="Q10" s="7">
        <v>225</v>
      </c>
      <c r="R10" s="74">
        <v>3100000</v>
      </c>
      <c r="S10" s="74" t="s">
        <v>87</v>
      </c>
    </row>
    <row r="11" spans="1:19" x14ac:dyDescent="0.25">
      <c r="A11" s="4">
        <v>10</v>
      </c>
      <c r="B11" s="4">
        <f t="shared" si="0"/>
        <v>225</v>
      </c>
      <c r="C11" s="4">
        <f t="shared" si="1"/>
        <v>270</v>
      </c>
      <c r="D11" s="4">
        <f t="shared" si="2"/>
        <v>324</v>
      </c>
      <c r="E11" s="5">
        <f t="shared" si="3"/>
        <v>2900000</v>
      </c>
      <c r="F11" s="76">
        <f t="shared" si="4"/>
        <v>12889</v>
      </c>
      <c r="G11" s="73">
        <f t="shared" si="5"/>
        <v>10741</v>
      </c>
      <c r="H11" s="73">
        <f t="shared" si="6"/>
        <v>8951</v>
      </c>
      <c r="I11" s="73">
        <f t="shared" si="7"/>
        <v>0</v>
      </c>
      <c r="J11" s="73">
        <f t="shared" si="8"/>
        <v>0</v>
      </c>
      <c r="K11" s="7"/>
      <c r="L11" s="7"/>
      <c r="M11" s="7"/>
      <c r="N11" s="7"/>
      <c r="O11" s="7">
        <v>0</v>
      </c>
      <c r="P11" s="7">
        <f t="shared" ref="P11:P15" si="11">O11/1.2</f>
        <v>0</v>
      </c>
      <c r="Q11" s="7">
        <v>225</v>
      </c>
      <c r="R11" s="74">
        <v>2900000</v>
      </c>
      <c r="S11" s="74" t="s">
        <v>88</v>
      </c>
    </row>
    <row r="12" spans="1:19" x14ac:dyDescent="0.25">
      <c r="A12" s="4">
        <v>11</v>
      </c>
      <c r="B12" s="4">
        <f t="shared" si="0"/>
        <v>225</v>
      </c>
      <c r="C12" s="4">
        <f t="shared" si="1"/>
        <v>270</v>
      </c>
      <c r="D12" s="4">
        <f t="shared" si="2"/>
        <v>324</v>
      </c>
      <c r="E12" s="5">
        <f t="shared" si="3"/>
        <v>2800000</v>
      </c>
      <c r="F12" s="76">
        <f t="shared" si="4"/>
        <v>12444</v>
      </c>
      <c r="G12" s="73">
        <f t="shared" si="5"/>
        <v>10370</v>
      </c>
      <c r="H12" s="73">
        <f t="shared" si="6"/>
        <v>8642</v>
      </c>
      <c r="I12" s="73">
        <f t="shared" si="7"/>
        <v>0</v>
      </c>
      <c r="J12" s="73">
        <f t="shared" si="8"/>
        <v>0</v>
      </c>
      <c r="K12" s="7"/>
      <c r="L12" s="7"/>
      <c r="M12" s="7"/>
      <c r="N12" s="7"/>
      <c r="O12" s="7">
        <v>0</v>
      </c>
      <c r="P12" s="7">
        <f t="shared" si="11"/>
        <v>0</v>
      </c>
      <c r="Q12" s="7">
        <v>225</v>
      </c>
      <c r="R12" s="74">
        <v>2800000</v>
      </c>
      <c r="S12" s="74" t="s">
        <v>89</v>
      </c>
    </row>
    <row r="13" spans="1:19" x14ac:dyDescent="0.25">
      <c r="A13" s="4">
        <v>12</v>
      </c>
      <c r="B13" s="4">
        <f t="shared" si="0"/>
        <v>225</v>
      </c>
      <c r="C13" s="4">
        <f t="shared" si="1"/>
        <v>270</v>
      </c>
      <c r="D13" s="4">
        <f t="shared" si="2"/>
        <v>324</v>
      </c>
      <c r="E13" s="5">
        <f t="shared" si="3"/>
        <v>2500000</v>
      </c>
      <c r="F13" s="76">
        <f t="shared" si="4"/>
        <v>11111</v>
      </c>
      <c r="G13" s="76">
        <f t="shared" si="5"/>
        <v>9259</v>
      </c>
      <c r="H13" s="76">
        <f t="shared" si="6"/>
        <v>7716</v>
      </c>
      <c r="I13" s="76">
        <f t="shared" si="7"/>
        <v>0</v>
      </c>
      <c r="J13" s="76">
        <f t="shared" si="8"/>
        <v>0</v>
      </c>
      <c r="K13" s="77"/>
      <c r="L13" s="77"/>
      <c r="M13" s="77"/>
      <c r="N13" s="77"/>
      <c r="O13" s="77">
        <v>0</v>
      </c>
      <c r="P13" s="77">
        <f t="shared" si="11"/>
        <v>0</v>
      </c>
      <c r="Q13" s="77">
        <v>225</v>
      </c>
      <c r="R13" s="78">
        <v>2500000</v>
      </c>
      <c r="S13" s="78" t="s">
        <v>90</v>
      </c>
    </row>
    <row r="14" spans="1:19" x14ac:dyDescent="0.25">
      <c r="A14" s="4">
        <v>13</v>
      </c>
      <c r="B14" s="4">
        <f t="shared" si="0"/>
        <v>225</v>
      </c>
      <c r="C14" s="4">
        <f t="shared" si="1"/>
        <v>270</v>
      </c>
      <c r="D14" s="4">
        <f t="shared" si="2"/>
        <v>324</v>
      </c>
      <c r="E14" s="5">
        <f t="shared" si="3"/>
        <v>2726000</v>
      </c>
      <c r="F14" s="76">
        <f t="shared" si="4"/>
        <v>12116</v>
      </c>
      <c r="G14" s="76">
        <f t="shared" si="5"/>
        <v>10096</v>
      </c>
      <c r="H14" s="76">
        <f t="shared" si="6"/>
        <v>8414</v>
      </c>
      <c r="I14" s="76">
        <f t="shared" si="7"/>
        <v>0</v>
      </c>
      <c r="J14" s="76">
        <f t="shared" si="8"/>
        <v>0</v>
      </c>
      <c r="K14" s="77"/>
      <c r="L14" s="77"/>
      <c r="M14" s="77"/>
      <c r="N14" s="77"/>
      <c r="O14" s="77">
        <v>0</v>
      </c>
      <c r="P14" s="77">
        <f t="shared" si="11"/>
        <v>0</v>
      </c>
      <c r="Q14" s="77">
        <v>225</v>
      </c>
      <c r="R14" s="78">
        <v>2726000</v>
      </c>
      <c r="S14" s="78" t="s">
        <v>91</v>
      </c>
    </row>
    <row r="15" spans="1:19" x14ac:dyDescent="0.25">
      <c r="A15" s="4">
        <v>14</v>
      </c>
      <c r="B15" s="4">
        <f t="shared" si="0"/>
        <v>225</v>
      </c>
      <c r="C15" s="4">
        <f t="shared" si="1"/>
        <v>270</v>
      </c>
      <c r="D15" s="4">
        <f t="shared" si="2"/>
        <v>324</v>
      </c>
      <c r="E15" s="5">
        <f t="shared" si="3"/>
        <v>2550000</v>
      </c>
      <c r="F15" s="76">
        <f t="shared" si="4"/>
        <v>11333</v>
      </c>
      <c r="G15" s="76">
        <f t="shared" si="5"/>
        <v>9444</v>
      </c>
      <c r="H15" s="76">
        <f t="shared" si="6"/>
        <v>7870</v>
      </c>
      <c r="I15" s="76">
        <f t="shared" si="7"/>
        <v>0</v>
      </c>
      <c r="J15" s="76">
        <f t="shared" si="8"/>
        <v>0</v>
      </c>
      <c r="K15" s="77"/>
      <c r="L15" s="77"/>
      <c r="M15" s="77"/>
      <c r="N15" s="77"/>
      <c r="O15" s="77">
        <v>0</v>
      </c>
      <c r="P15" s="77">
        <f t="shared" si="11"/>
        <v>0</v>
      </c>
      <c r="Q15" s="77">
        <v>225</v>
      </c>
      <c r="R15" s="78">
        <v>2550000</v>
      </c>
      <c r="S15" s="78" t="s">
        <v>92</v>
      </c>
    </row>
    <row r="16" spans="1:19" x14ac:dyDescent="0.25">
      <c r="A16" s="4">
        <v>15</v>
      </c>
      <c r="B16" s="4">
        <f t="shared" si="0"/>
        <v>225</v>
      </c>
      <c r="C16" s="4">
        <f t="shared" si="1"/>
        <v>270</v>
      </c>
      <c r="D16" s="4">
        <f t="shared" si="2"/>
        <v>324</v>
      </c>
      <c r="E16" s="5">
        <f t="shared" si="3"/>
        <v>2665000</v>
      </c>
      <c r="F16" s="76">
        <f t="shared" ref="F16" si="12">ROUND((E16/B16),0)</f>
        <v>11844</v>
      </c>
      <c r="G16" s="76">
        <f t="shared" ref="G16" si="13">ROUND((E16/C16),0)</f>
        <v>9870</v>
      </c>
      <c r="H16" s="76">
        <f t="shared" ref="H16" si="14">ROUND((E16/D16),0)</f>
        <v>8225</v>
      </c>
      <c r="I16" s="76">
        <f t="shared" ref="I16" si="15">T16</f>
        <v>0</v>
      </c>
      <c r="J16" s="76">
        <f t="shared" ref="J16" si="16">U16</f>
        <v>0</v>
      </c>
      <c r="K16" s="77"/>
      <c r="L16" s="77"/>
      <c r="M16" s="77"/>
      <c r="N16" s="77"/>
      <c r="O16" s="77">
        <v>0</v>
      </c>
      <c r="P16" s="77">
        <f t="shared" ref="P16" si="17">O16/1.2</f>
        <v>0</v>
      </c>
      <c r="Q16" s="77">
        <v>225</v>
      </c>
      <c r="R16" s="78">
        <v>2665000</v>
      </c>
      <c r="S16" s="78" t="s">
        <v>93</v>
      </c>
    </row>
    <row r="17" spans="1:19" x14ac:dyDescent="0.25">
      <c r="A17" s="4">
        <v>16</v>
      </c>
      <c r="B17" s="4">
        <f t="shared" ref="B17:B21" si="18">Q17</f>
        <v>225</v>
      </c>
      <c r="C17" s="4">
        <f t="shared" ref="C17:C21" si="19">B17*1.2</f>
        <v>270</v>
      </c>
      <c r="D17" s="4">
        <f t="shared" ref="D17:D21" si="20">C17*1.2</f>
        <v>324</v>
      </c>
      <c r="E17" s="5">
        <f t="shared" ref="E17:E21" si="21">R17</f>
        <v>2800000</v>
      </c>
      <c r="F17" s="76">
        <f t="shared" ref="F17" si="22">ROUND((E17/B17),0)</f>
        <v>12444</v>
      </c>
      <c r="G17" s="76">
        <f t="shared" ref="G17" si="23">ROUND((E17/C17),0)</f>
        <v>10370</v>
      </c>
      <c r="H17" s="76">
        <f t="shared" ref="H17" si="24">ROUND((E17/D17),0)</f>
        <v>8642</v>
      </c>
      <c r="I17" s="76">
        <f t="shared" ref="I17" si="25">T17</f>
        <v>0</v>
      </c>
      <c r="J17" s="76">
        <f t="shared" ref="J17" si="26">U17</f>
        <v>0</v>
      </c>
      <c r="K17" s="77"/>
      <c r="L17" s="77"/>
      <c r="M17" s="77"/>
      <c r="N17" s="77"/>
      <c r="O17" s="77">
        <v>0</v>
      </c>
      <c r="P17" s="77">
        <f t="shared" ref="P17" si="27">O17/1.2</f>
        <v>0</v>
      </c>
      <c r="Q17" s="77">
        <v>225</v>
      </c>
      <c r="R17" s="78">
        <v>2800000</v>
      </c>
      <c r="S17" s="78" t="s">
        <v>93</v>
      </c>
    </row>
    <row r="18" spans="1:19" x14ac:dyDescent="0.25">
      <c r="A18" s="4">
        <v>17</v>
      </c>
      <c r="B18" s="4">
        <f t="shared" si="18"/>
        <v>225</v>
      </c>
      <c r="C18" s="4">
        <f t="shared" si="19"/>
        <v>270</v>
      </c>
      <c r="D18" s="4">
        <f t="shared" si="20"/>
        <v>324</v>
      </c>
      <c r="E18" s="5">
        <f t="shared" si="21"/>
        <v>2500000</v>
      </c>
      <c r="F18" s="76">
        <f t="shared" ref="F18:F21" si="28">ROUND((E18/B18),0)</f>
        <v>11111</v>
      </c>
      <c r="G18" s="76">
        <f t="shared" ref="G18:G21" si="29">ROUND((E18/C18),0)</f>
        <v>9259</v>
      </c>
      <c r="H18" s="76">
        <f t="shared" ref="H18:H21" si="30">ROUND((E18/D18),0)</f>
        <v>7716</v>
      </c>
      <c r="I18" s="76">
        <f t="shared" ref="I18:J21" si="31">T18</f>
        <v>0</v>
      </c>
      <c r="J18" s="76">
        <f t="shared" si="31"/>
        <v>0</v>
      </c>
      <c r="K18" s="77"/>
      <c r="L18" s="77"/>
      <c r="M18" s="77"/>
      <c r="N18" s="77"/>
      <c r="O18" s="77">
        <v>0</v>
      </c>
      <c r="P18" s="77">
        <f t="shared" ref="P18" si="32">O18/1.2</f>
        <v>0</v>
      </c>
      <c r="Q18" s="77">
        <v>225</v>
      </c>
      <c r="R18" s="78">
        <v>2500000</v>
      </c>
      <c r="S18" s="78" t="s">
        <v>94</v>
      </c>
    </row>
    <row r="19" spans="1:19" x14ac:dyDescent="0.25">
      <c r="A19" s="4">
        <v>18</v>
      </c>
      <c r="B19" s="4">
        <f t="shared" si="18"/>
        <v>225</v>
      </c>
      <c r="C19" s="4">
        <f t="shared" si="19"/>
        <v>270</v>
      </c>
      <c r="D19" s="4">
        <f t="shared" si="20"/>
        <v>324</v>
      </c>
      <c r="E19" s="5">
        <f t="shared" si="21"/>
        <v>2550000</v>
      </c>
      <c r="F19" s="76">
        <f t="shared" si="28"/>
        <v>11333</v>
      </c>
      <c r="G19" s="76">
        <f t="shared" si="29"/>
        <v>9444</v>
      </c>
      <c r="H19" s="76">
        <f t="shared" si="30"/>
        <v>7870</v>
      </c>
      <c r="I19" s="76">
        <f t="shared" si="31"/>
        <v>0</v>
      </c>
      <c r="J19" s="76">
        <f t="shared" si="31"/>
        <v>0</v>
      </c>
      <c r="K19" s="77"/>
      <c r="L19" s="77"/>
      <c r="M19" s="77"/>
      <c r="N19" s="77"/>
      <c r="O19" s="77">
        <v>0</v>
      </c>
      <c r="P19" s="77">
        <f>O19/1.2</f>
        <v>0</v>
      </c>
      <c r="Q19" s="77">
        <v>225</v>
      </c>
      <c r="R19" s="78">
        <v>2550000</v>
      </c>
      <c r="S19" s="78" t="s">
        <v>95</v>
      </c>
    </row>
    <row r="20" spans="1:19" x14ac:dyDescent="0.25">
      <c r="A20" s="4">
        <v>19</v>
      </c>
      <c r="B20" s="4">
        <f t="shared" ref="B20" si="33">Q20</f>
        <v>225</v>
      </c>
      <c r="C20" s="4">
        <f t="shared" ref="C20" si="34">B20*1.2</f>
        <v>270</v>
      </c>
      <c r="D20" s="4">
        <f t="shared" ref="D20" si="35">C20*1.2</f>
        <v>324</v>
      </c>
      <c r="E20" s="5">
        <f t="shared" ref="E20" si="36">R20</f>
        <v>3700000</v>
      </c>
      <c r="F20" s="76">
        <f t="shared" ref="F20" si="37">ROUND((E20/B20),0)</f>
        <v>16444</v>
      </c>
      <c r="G20" s="76">
        <f t="shared" ref="G20" si="38">ROUND((E20/C20),0)</f>
        <v>13704</v>
      </c>
      <c r="H20" s="76">
        <f t="shared" ref="H20" si="39">ROUND((E20/D20),0)</f>
        <v>11420</v>
      </c>
      <c r="I20" s="76">
        <f t="shared" ref="I20" si="40">T20</f>
        <v>0</v>
      </c>
      <c r="J20" s="76">
        <f t="shared" ref="J20" si="41">U20</f>
        <v>0</v>
      </c>
      <c r="K20" s="77"/>
      <c r="L20" s="77"/>
      <c r="M20" s="77"/>
      <c r="N20" s="77"/>
      <c r="O20" s="77">
        <v>0</v>
      </c>
      <c r="P20" s="77">
        <f t="shared" ref="P20" si="42">O20/1.2</f>
        <v>0</v>
      </c>
      <c r="Q20" s="77">
        <v>225</v>
      </c>
      <c r="R20" s="78">
        <v>3700000</v>
      </c>
      <c r="S20" s="78" t="s">
        <v>96</v>
      </c>
    </row>
    <row r="21" spans="1:19" x14ac:dyDescent="0.25">
      <c r="A21" s="4">
        <v>20</v>
      </c>
      <c r="B21" s="4">
        <f t="shared" si="18"/>
        <v>0</v>
      </c>
      <c r="C21" s="4">
        <f t="shared" si="19"/>
        <v>0</v>
      </c>
      <c r="D21" s="4">
        <f t="shared" si="20"/>
        <v>0</v>
      </c>
      <c r="E21" s="5">
        <f t="shared" si="21"/>
        <v>0</v>
      </c>
      <c r="F21" s="4" t="e">
        <f t="shared" si="28"/>
        <v>#DIV/0!</v>
      </c>
      <c r="G21" s="4" t="e">
        <f t="shared" si="29"/>
        <v>#DIV/0!</v>
      </c>
      <c r="H21" s="4" t="e">
        <f t="shared" si="30"/>
        <v>#DIV/0!</v>
      </c>
      <c r="I21" s="4">
        <f t="shared" si="31"/>
        <v>0</v>
      </c>
      <c r="J21" s="4">
        <f t="shared" si="31"/>
        <v>0</v>
      </c>
      <c r="O21">
        <v>0</v>
      </c>
      <c r="P21">
        <f>O21/1.2</f>
        <v>0</v>
      </c>
      <c r="Q21">
        <f t="shared" ref="Q21" si="43">P21/1.2</f>
        <v>0</v>
      </c>
      <c r="R21" s="2">
        <v>0</v>
      </c>
      <c r="S21" s="2"/>
    </row>
    <row r="22" spans="1:19" s="10" customFormat="1" x14ac:dyDescent="0.25"/>
    <row r="23" spans="1:19" s="10" customFormat="1" x14ac:dyDescent="0.25">
      <c r="F23" s="10" t="s">
        <v>85</v>
      </c>
    </row>
    <row r="24" spans="1:19" s="10" customFormat="1" x14ac:dyDescent="0.25">
      <c r="C24" s="68"/>
      <c r="D24" s="68"/>
      <c r="F24" s="69"/>
    </row>
    <row r="25" spans="1:19" s="10" customFormat="1" x14ac:dyDescent="0.25">
      <c r="C25" s="68"/>
      <c r="D25" s="68"/>
      <c r="F25" s="70"/>
    </row>
    <row r="26" spans="1:19" s="10" customFormat="1" x14ac:dyDescent="0.25">
      <c r="C26" s="68"/>
      <c r="D26" s="68"/>
      <c r="F26" s="70"/>
    </row>
    <row r="27" spans="1:19" s="10" customFormat="1" x14ac:dyDescent="0.25">
      <c r="F27" s="53" t="s">
        <v>71</v>
      </c>
      <c r="G27" s="53">
        <v>242</v>
      </c>
    </row>
    <row r="28" spans="1:19" s="10" customFormat="1" x14ac:dyDescent="0.25">
      <c r="C28" s="68" t="s">
        <v>75</v>
      </c>
      <c r="D28" s="68" t="s">
        <v>97</v>
      </c>
      <c r="F28" s="53" t="s">
        <v>84</v>
      </c>
      <c r="G28" s="53">
        <v>225</v>
      </c>
    </row>
    <row r="29" spans="1:19" s="10" customFormat="1" x14ac:dyDescent="0.25">
      <c r="C29" s="68" t="s">
        <v>1</v>
      </c>
      <c r="D29" s="68">
        <v>2500000</v>
      </c>
      <c r="F29" s="53" t="s">
        <v>72</v>
      </c>
      <c r="G29" s="53">
        <f>G28*1.2</f>
        <v>270</v>
      </c>
      <c r="H29" s="10">
        <f>G29/G28</f>
        <v>1.2</v>
      </c>
    </row>
    <row r="30" spans="1:19" s="10" customFormat="1" x14ac:dyDescent="0.25">
      <c r="C30" s="68"/>
      <c r="D30" s="68"/>
      <c r="F30" s="53" t="s">
        <v>73</v>
      </c>
      <c r="G30" s="53">
        <v>11000</v>
      </c>
    </row>
    <row r="31" spans="1:19" s="10" customFormat="1" x14ac:dyDescent="0.25">
      <c r="C31" s="71"/>
      <c r="D31" s="71"/>
      <c r="F31" s="71" t="s">
        <v>74</v>
      </c>
      <c r="G31" s="71">
        <f>G29*G30</f>
        <v>2970000</v>
      </c>
      <c r="H31" s="10">
        <f>G31/D29</f>
        <v>1.1879999999999999</v>
      </c>
    </row>
    <row r="32" spans="1:19" s="10" customFormat="1" x14ac:dyDescent="0.25">
      <c r="C32" s="71"/>
      <c r="D32" s="71"/>
      <c r="F32" s="71" t="s">
        <v>24</v>
      </c>
      <c r="G32" s="71">
        <f>G31*90%</f>
        <v>2673000</v>
      </c>
    </row>
    <row r="33" spans="3:7" s="10" customFormat="1" x14ac:dyDescent="0.25">
      <c r="C33" s="71"/>
      <c r="D33" s="71"/>
      <c r="F33" s="71" t="s">
        <v>25</v>
      </c>
      <c r="G33" s="71">
        <f>G31*80%</f>
        <v>2376000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23</vt:i4>
      </vt:variant>
    </vt:vector>
  </HeadingPairs>
  <TitlesOfParts>
    <vt:vector size="23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Sheet13</vt:lpstr>
      <vt:lpstr>Sheet14</vt:lpstr>
      <vt:lpstr>Sheet15</vt:lpstr>
      <vt:lpstr>Sheet16</vt:lpstr>
      <vt:lpstr>Sheet17</vt:lpstr>
      <vt:lpstr>Sheet18</vt:lpstr>
      <vt:lpstr>Sheet19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2024-01-25T05:46:05Z</dcterms:modified>
</cp:coreProperties>
</file>