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Gajanan Dhande\"/>
    </mc:Choice>
  </mc:AlternateContent>
  <bookViews>
    <workbookView xWindow="0" yWindow="0" windowWidth="15360" windowHeight="7755" tabRatio="932" activeTab="1"/>
  </bookViews>
  <sheets>
    <sheet name="Depreciation" sheetId="25" r:id="rId1"/>
    <sheet name="Calculation" sheetId="23" r:id="rId2"/>
    <sheet name="Sale plan" sheetId="24" r:id="rId3"/>
    <sheet name="20-20" sheetId="4" r:id="rId4"/>
    <sheet name="Sheet1" sheetId="13" r:id="rId5"/>
    <sheet name="Sheet2" sheetId="40" r:id="rId6"/>
    <sheet name="Sheet3" sheetId="41" r:id="rId7"/>
    <sheet name="Sheet4" sheetId="38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 l="1"/>
  <c r="D27" i="23"/>
  <c r="D28" i="23"/>
  <c r="Q15" i="4" l="1"/>
  <c r="C14" i="25"/>
  <c r="C18" i="25" l="1"/>
  <c r="O24" i="4" l="1"/>
  <c r="N8" i="24" l="1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7" i="4"/>
  <c r="P19" i="4" l="1"/>
  <c r="Q19" i="4" s="1"/>
  <c r="P8" i="4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Q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Q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<sst xmlns="http://schemas.openxmlformats.org/spreadsheetml/2006/main" count="131" uniqueCount="101">
  <si>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</si>
  <si>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</si>
  <si>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</si>
  <si>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</si>
  <si>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</si>
  <si>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</si>
  <si>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</si>
  <si>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</si>
  <si>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</si>
  <si>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</si>
  <si>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</si>
  <si>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</si>
  <si>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</si>
  <si>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</si>
  <si>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</si>
  <si>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</si>
  <si>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</si>
  <si>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</si>
  <si>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</si>
  <si>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</si>
  <si>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</si>
  <si>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</si>
  <si>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</si>
  <si>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</si>
  <si>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</si>
  <si>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</si>
  <si>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</si>
  <si>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</si>
  <si>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</si>
  <si>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</si>
  <si>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</si>
  <si>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</si>
  <si>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</si>
  <si>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</si>
  <si>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</si>
  <si>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</si>
  <si>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</si>
  <si>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</si>
  <si>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</si>
  <si>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</si>
  <si>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</si>
  <si>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</si>
  <si>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</si>
  <si>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</si>
  <si>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</si>
  <si>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</si>
  <si>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</si>
  <si>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</si>
  <si>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</si>
  <si>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</si>
  <si>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</si>
  <si>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</si>
  <si>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</si>
  <si>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</si>
  <si>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</si>
  <si>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</si>
  <si>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</si>
  <si>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</si>
  <si>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</si>
  <si>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</si>
  <si>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</si>
  <si>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</si>
  <si>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</si>
  <si>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</si>
  <si>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</si>
  <si>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</si>
  <si>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</si>
  <si>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</si>
  <si>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</si>
  <si>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</si>
  <si>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</si>
  <si>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</si>
  <si>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</si>
  <si>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</si>
  <si>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</si>
  <si>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</si>
  <si>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</si>
  <si>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</si>
  <si>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</si>
  <si>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</si>
  <si>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</si>
  <si>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</si>
  <si>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</si>
  <si>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</si>
  <si>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</si>
  <si>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</si>
  <si>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</si>
  <si>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</si>
  <si>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</si>
  <si>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</si>
  <si>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</si>
  <si>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</si>
  <si>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</si>
  <si>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</si>
  <si>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</si>
  <si>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</si>
  <si>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</si>
  <si>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</si>
  <si>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BA</t>
  </si>
  <si>
    <t>Third  Floor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</si>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</sst>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  <xf numFmtId="166" fontId="5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114301</xdr:colOff>
      <xdr:row>28</xdr:row>
      <xdr:rowOff>157369</xdr:rowOff>
    </xdr:from>
    <xdr:to>
      <xdr:col>16</xdr:col>
      <xdr:colOff>361950</xdr:colOff>
      <xdr:row>47</xdr:row>
      <xdr:rowOff>49695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692" y="5491369"/>
          <a:ext cx="5763867" cy="3246783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11</xdr:row>
      <xdr:rowOff>161925</xdr:rowOff>
    </xdr:from>
    <xdr:to>
      <xdr:col>9</xdr:col>
      <xdr:colOff>419100</xdr:colOff>
      <xdr:row>32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257425"/>
          <a:ext cx="5734050" cy="399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95250</xdr:rowOff>
    </xdr:from>
    <xdr:to>
      <xdr:col>10</xdr:col>
      <xdr:colOff>0</xdr:colOff>
      <xdr:row>23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5750"/>
          <a:ext cx="5734050" cy="4133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15</xdr:row>
      <xdr:rowOff>152400</xdr:rowOff>
    </xdr:from>
    <xdr:to>
      <xdr:col>9</xdr:col>
      <xdr:colOff>371475</xdr:colOff>
      <xdr:row>36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009900"/>
          <a:ext cx="5734050" cy="399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34535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32500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32500</v>
      </c>
      <c r="D5" s="57" t="s">
        <v>61</v>
      </c>
      <c r="E5" s="58">
        <f>ROUND(C5/10.764,0)</f>
        <v>3019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10300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22200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0.12</v>
      </c>
      <c r="D8" s="102">
        <f>1-C8</f>
        <v>0.88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19536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29836</v>
      </c>
      <c r="D10" s="57" t="s">
        <v>61</v>
      </c>
      <c r="E10" s="58">
        <f>ROUND(C10/10.764,0)</f>
        <v>2772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2012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12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48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625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1732500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1250000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7" zoomScale="85" zoomScaleNormal="85" workbookViewId="0">
      <selection activeCell="G25" sqref="G25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C2" s="16" t="s">
        <v>99</v>
      </c>
      <c r="D2" s="17"/>
      <c r="F2" s="78"/>
      <c r="G2" s="78"/>
    </row>
    <row r="3" spans="1:8">
      <c r="A3" s="15" t="s">
        <v>13</v>
      </c>
      <c r="B3" s="19"/>
      <c r="C3" s="20">
        <v>3600</v>
      </c>
      <c r="D3" s="21" t="s">
        <v>100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1600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12</v>
      </c>
      <c r="D7" s="25"/>
      <c r="F7" s="78"/>
      <c r="G7" s="78"/>
    </row>
    <row r="8" spans="1:8">
      <c r="A8" s="15" t="s">
        <v>18</v>
      </c>
      <c r="B8" s="24"/>
      <c r="C8" s="25">
        <v>48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18</v>
      </c>
      <c r="D10" s="25"/>
      <c r="F10" s="78"/>
      <c r="G10" s="78"/>
    </row>
    <row r="11" spans="1:8">
      <c r="A11" s="15"/>
      <c r="B11" s="26"/>
      <c r="C11" s="27">
        <f>C10%</f>
        <v>0.18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360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1640</v>
      </c>
      <c r="D13" s="23"/>
      <c r="F13" s="78"/>
      <c r="G13" s="78"/>
    </row>
    <row r="14" spans="1:8">
      <c r="A14" s="15" t="s">
        <v>15</v>
      </c>
      <c r="B14" s="19"/>
      <c r="C14" s="20">
        <f>C5</f>
        <v>1600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3240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98</v>
      </c>
      <c r="B18" s="7"/>
      <c r="C18" s="76">
        <v>625</v>
      </c>
      <c r="D18" s="76"/>
      <c r="E18" s="77"/>
      <c r="F18" s="78"/>
      <c r="G18" s="78"/>
    </row>
    <row r="19" spans="1:8">
      <c r="A19" s="15"/>
      <c r="B19" s="6"/>
      <c r="C19" s="30">
        <f>C18*C16</f>
        <v>2025000</v>
      </c>
      <c r="D19" s="78" t="s">
        <v>68</v>
      </c>
      <c r="E19" s="30"/>
      <c r="F19" s="78"/>
      <c r="G19" s="118"/>
    </row>
    <row r="20" spans="1:8">
      <c r="A20" s="15"/>
      <c r="B20" s="61">
        <f>C20*90</f>
        <v>173137500</v>
      </c>
      <c r="C20" s="31">
        <f>C19*95%</f>
        <v>1923750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1620000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1250000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4218.75</v>
      </c>
      <c r="D25" s="31"/>
    </row>
    <row r="26" spans="1:8">
      <c r="C26" s="31"/>
      <c r="D26" s="31"/>
    </row>
    <row r="27" spans="1:8">
      <c r="C27" s="31">
        <v>44.66</v>
      </c>
      <c r="D27" s="124">
        <f>C27*10.764</f>
        <v>480.72023999999993</v>
      </c>
    </row>
    <row r="28" spans="1:8">
      <c r="C28">
        <v>58.06</v>
      </c>
      <c r="D28" s="123">
        <f>C28*10.764</f>
        <v>624.95784000000003</v>
      </c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5" zoomScaleNormal="100" workbookViewId="0">
      <selection activeCell="Q15" sqref="Q1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0</v>
      </c>
      <c r="Q6" s="75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0">O7/1.2</f>
        <v>0</v>
      </c>
      <c r="Q7" s="75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1">O8/1.2</f>
        <v>0</v>
      </c>
      <c r="Q8" s="75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2">O9/1.2</f>
        <v>0</v>
      </c>
      <c r="Q9" s="75"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3">O10/1.2</f>
        <v>0</v>
      </c>
      <c r="Q10" s="75">
        <f t="shared" ref="Q10" si="14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5">O11/1.2</f>
        <v>0</v>
      </c>
      <c r="Q11">
        <f t="shared" ref="Q11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470.83333333333337</v>
      </c>
      <c r="C12" s="4">
        <f t="shared" si="2"/>
        <v>565</v>
      </c>
      <c r="D12" s="4">
        <f t="shared" si="3"/>
        <v>678</v>
      </c>
      <c r="E12" s="5">
        <f t="shared" si="4"/>
        <v>2800000</v>
      </c>
      <c r="F12" s="4">
        <f t="shared" si="5"/>
        <v>5947</v>
      </c>
      <c r="G12" s="4">
        <f t="shared" si="6"/>
        <v>4956</v>
      </c>
      <c r="H12" s="4">
        <f t="shared" si="7"/>
        <v>4130</v>
      </c>
      <c r="I12" s="4">
        <f t="shared" si="8"/>
        <v>0</v>
      </c>
      <c r="J12" s="4">
        <f t="shared" si="9"/>
        <v>0</v>
      </c>
      <c r="O12">
        <v>678</v>
      </c>
      <c r="P12">
        <f t="shared" ref="P12" si="17">O12/1.2</f>
        <v>565</v>
      </c>
      <c r="Q12">
        <f t="shared" ref="Q12" si="18">P12/1.2</f>
        <v>470.83333333333337</v>
      </c>
      <c r="R12" s="2">
        <v>2800000</v>
      </c>
      <c r="S12" s="2"/>
      <c r="V12" s="71"/>
    </row>
    <row r="13" spans="1:35">
      <c r="A13" s="4">
        <f t="shared" si="0"/>
        <v>0</v>
      </c>
      <c r="B13" s="4">
        <f t="shared" si="1"/>
        <v>541.66666666666674</v>
      </c>
      <c r="C13" s="4">
        <f t="shared" si="2"/>
        <v>650.00000000000011</v>
      </c>
      <c r="D13" s="4">
        <f t="shared" si="3"/>
        <v>780.00000000000011</v>
      </c>
      <c r="E13" s="5">
        <f t="shared" si="4"/>
        <v>3500000</v>
      </c>
      <c r="F13" s="4">
        <f t="shared" si="5"/>
        <v>6462</v>
      </c>
      <c r="G13" s="4">
        <f t="shared" si="6"/>
        <v>5385</v>
      </c>
      <c r="H13" s="4">
        <f t="shared" si="7"/>
        <v>4487</v>
      </c>
      <c r="I13" s="4">
        <f t="shared" si="8"/>
        <v>0</v>
      </c>
      <c r="J13" s="4">
        <f t="shared" si="9"/>
        <v>0</v>
      </c>
      <c r="O13">
        <v>750</v>
      </c>
      <c r="P13">
        <v>650</v>
      </c>
      <c r="Q13">
        <f t="shared" ref="Q13" si="19">P13/1.2</f>
        <v>541.66666666666674</v>
      </c>
      <c r="R13" s="2">
        <v>3500000</v>
      </c>
      <c r="S13" s="2"/>
    </row>
    <row r="14" spans="1:35">
      <c r="A14" s="4">
        <f t="shared" si="0"/>
        <v>0</v>
      </c>
      <c r="B14" s="4">
        <f t="shared" si="1"/>
        <v>550</v>
      </c>
      <c r="C14" s="4">
        <f t="shared" si="2"/>
        <v>660</v>
      </c>
      <c r="D14" s="4">
        <f t="shared" si="3"/>
        <v>792</v>
      </c>
      <c r="E14" s="5">
        <f t="shared" si="4"/>
        <v>3000000</v>
      </c>
      <c r="F14" s="4">
        <f t="shared" si="5"/>
        <v>5455</v>
      </c>
      <c r="G14" s="4">
        <f t="shared" si="6"/>
        <v>4545</v>
      </c>
      <c r="H14" s="4">
        <f t="shared" si="7"/>
        <v>3788</v>
      </c>
      <c r="I14" s="4">
        <f t="shared" si="8"/>
        <v>0</v>
      </c>
      <c r="J14" s="4">
        <f t="shared" si="9"/>
        <v>0</v>
      </c>
      <c r="O14">
        <v>644</v>
      </c>
      <c r="P14">
        <v>660</v>
      </c>
      <c r="Q14">
        <f t="shared" ref="Q14:Q15" si="20">P14/1.2</f>
        <v>550</v>
      </c>
      <c r="R14" s="2">
        <v>3000000</v>
      </c>
      <c r="S14" s="2"/>
    </row>
    <row r="15" spans="1:35">
      <c r="A15" s="4">
        <f t="shared" si="0"/>
        <v>0</v>
      </c>
      <c r="B15" s="4">
        <f t="shared" si="1"/>
        <v>565</v>
      </c>
      <c r="C15" s="4">
        <f t="shared" si="2"/>
        <v>678</v>
      </c>
      <c r="D15" s="4">
        <f t="shared" si="3"/>
        <v>813.6</v>
      </c>
      <c r="E15" s="5">
        <f t="shared" si="4"/>
        <v>3600000</v>
      </c>
      <c r="F15" s="4">
        <f t="shared" si="5"/>
        <v>6372</v>
      </c>
      <c r="G15" s="4">
        <f t="shared" si="6"/>
        <v>5310</v>
      </c>
      <c r="H15" s="4">
        <f t="shared" si="7"/>
        <v>4425</v>
      </c>
      <c r="I15" s="4">
        <f t="shared" si="8"/>
        <v>0</v>
      </c>
      <c r="J15" s="4">
        <f t="shared" si="9"/>
        <v>0</v>
      </c>
      <c r="O15">
        <v>0</v>
      </c>
      <c r="P15">
        <v>678</v>
      </c>
      <c r="Q15">
        <f t="shared" si="20"/>
        <v>565</v>
      </c>
      <c r="R15" s="2">
        <v>3600000</v>
      </c>
      <c r="S15" s="2"/>
    </row>
    <row r="16" spans="1:35">
      <c r="A16" s="4">
        <f t="shared" ref="A16:A19" si="21">N16</f>
        <v>0</v>
      </c>
      <c r="B16" s="4">
        <f t="shared" ref="B16:B19" si="22">Q16</f>
        <v>0</v>
      </c>
      <c r="C16" s="4">
        <f t="shared" ref="C16:C19" si="23">B16*1.2</f>
        <v>0</v>
      </c>
      <c r="D16" s="4">
        <f t="shared" ref="D16:D19" si="24">C16*1.2</f>
        <v>0</v>
      </c>
      <c r="E16" s="5">
        <f t="shared" ref="E16:E19" si="25">R16</f>
        <v>0</v>
      </c>
      <c r="F16" s="4" t="e">
        <f t="shared" ref="F16:F19" si="26">ROUND((E16/B16),0)</f>
        <v>#DIV/0!</v>
      </c>
      <c r="G16" s="4" t="e">
        <f t="shared" ref="G16:G19" si="27">ROUND((E16/C16),0)</f>
        <v>#DIV/0!</v>
      </c>
      <c r="H16" s="4" t="e">
        <f t="shared" ref="H16:H19" si="28">ROUND((E16/D16),0)</f>
        <v>#DIV/0!</v>
      </c>
      <c r="I16" s="4">
        <f t="shared" ref="I16:J19" si="29">T16</f>
        <v>0</v>
      </c>
      <c r="J16" s="4">
        <f t="shared" si="29"/>
        <v>0</v>
      </c>
      <c r="O16">
        <v>0</v>
      </c>
      <c r="P16">
        <f t="shared" ref="P16:P17" si="30">O16/1.2</f>
        <v>0</v>
      </c>
      <c r="Q16">
        <f t="shared" ref="Q16:Q18" si="31">P16/1.2</f>
        <v>0</v>
      </c>
      <c r="R16" s="2">
        <v>0</v>
      </c>
      <c r="S16" s="2"/>
    </row>
    <row r="17" spans="1:19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29"/>
        <v>0</v>
      </c>
      <c r="O17">
        <v>0</v>
      </c>
      <c r="P17">
        <f t="shared" si="30"/>
        <v>0</v>
      </c>
      <c r="Q17">
        <f t="shared" si="31"/>
        <v>0</v>
      </c>
      <c r="R17" s="2">
        <v>0</v>
      </c>
      <c r="S17" s="2"/>
    </row>
    <row r="18" spans="1:19">
      <c r="A18" s="4">
        <f t="shared" si="21"/>
        <v>0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4" t="e">
        <f t="shared" si="26"/>
        <v>#DIV/0!</v>
      </c>
      <c r="G18" s="4" t="e">
        <f t="shared" si="27"/>
        <v>#DIV/0!</v>
      </c>
      <c r="H18" s="4" t="e">
        <f t="shared" si="28"/>
        <v>#DIV/0!</v>
      </c>
      <c r="I18" s="4">
        <f t="shared" si="29"/>
        <v>0</v>
      </c>
      <c r="J18" s="4">
        <f t="shared" si="29"/>
        <v>0</v>
      </c>
      <c r="O18">
        <v>0</v>
      </c>
      <c r="P18">
        <f>O18/1.2</f>
        <v>0</v>
      </c>
      <c r="Q18">
        <f t="shared" si="31"/>
        <v>0</v>
      </c>
      <c r="R18" s="2">
        <v>0</v>
      </c>
      <c r="S18" s="2"/>
    </row>
    <row r="19" spans="1:19">
      <c r="A19" s="4">
        <f t="shared" si="21"/>
        <v>0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26"/>
        <v>#DIV/0!</v>
      </c>
      <c r="G19" s="4" t="e">
        <f t="shared" si="27"/>
        <v>#DIV/0!</v>
      </c>
      <c r="H19" s="4" t="e">
        <f t="shared" si="28"/>
        <v>#DIV/0!</v>
      </c>
      <c r="I19" s="4">
        <f t="shared" si="29"/>
        <v>0</v>
      </c>
      <c r="J19" s="4">
        <f t="shared" si="29"/>
        <v>0</v>
      </c>
      <c r="O19" s="75">
        <v>0</v>
      </c>
      <c r="P19" s="75">
        <f>O19/1.2</f>
        <v>0</v>
      </c>
      <c r="Q19" s="75">
        <f t="shared" ref="Q19" si="32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33:L40"/>
  <sheetViews>
    <sheetView topLeftCell="H29" zoomScale="115" zoomScaleNormal="115" workbookViewId="0">
      <selection activeCell="S42" sqref="S42"/>
    </sheetView>
  </sheetViews>
  <sheetFormatPr defaultRowHeight="15"/>
  <sheetData>
    <row r="33" spans="12:12" ht="9" customHeight="1"/>
    <row r="34" spans="12:12" hidden="1"/>
    <row r="40" spans="12:12">
      <c r="L40" s="7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I24" sqref="I24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K31" sqref="K3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Calculation</vt:lpstr>
      <vt:lpstr>Sale plan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2024-01-24T11:45:56Z</dcterms:modified>
</cp:coreProperties>
</file>