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  <sheet name="Sheet1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E15" i="25"/>
  <c r="I18" i="43"/>
  <c r="I17"/>
  <c r="I14"/>
  <c r="I9"/>
  <c r="I10"/>
  <c r="I11"/>
  <c r="I12"/>
  <c r="I13"/>
  <c r="I8"/>
  <c r="I16"/>
  <c r="F16" i="23"/>
  <c r="F15"/>
  <c r="F14"/>
  <c r="F13"/>
  <c r="C4" i="4" l="1"/>
  <c r="F4"/>
  <c r="F3"/>
  <c r="C3"/>
  <c r="C7"/>
  <c r="F7"/>
  <c r="F2"/>
  <c r="C2"/>
  <c r="F6"/>
  <c r="C6"/>
  <c r="C5"/>
  <c r="F5"/>
  <c r="I15" i="43"/>
  <c r="I20" s="1"/>
  <c r="Q10" i="4"/>
  <c r="N8" i="24"/>
  <c r="N7"/>
  <c r="N6"/>
  <c r="N5"/>
  <c r="D2" i="4" l="1"/>
  <c r="H2" s="1"/>
  <c r="G2"/>
  <c r="G3"/>
  <c r="D3"/>
  <c r="H3" s="1"/>
  <c r="G7"/>
  <c r="D7"/>
  <c r="H7" s="1"/>
  <c r="G4"/>
  <c r="D4"/>
  <c r="H4" s="1"/>
  <c r="G6"/>
  <c r="D6"/>
  <c r="H6" s="1"/>
  <c r="G5"/>
  <c r="D5"/>
  <c r="H5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H32" l="1"/>
  <c r="I31"/>
  <c r="I2" i="24"/>
  <c r="G34" i="4"/>
  <c r="H11"/>
  <c r="H15"/>
  <c r="H9"/>
  <c r="H13"/>
  <c r="H8"/>
  <c r="H12"/>
  <c r="H10"/>
  <c r="H14"/>
  <c r="F8"/>
  <c r="F9"/>
  <c r="F10"/>
  <c r="F11"/>
  <c r="F12"/>
  <c r="F13"/>
  <c r="F14"/>
  <c r="F15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<sst xmlns="http://schemas.openxmlformats.org/spreadsheetml/2006/main" count="139" uniqueCount="107">
  <si>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</si>
  <si>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</si>
  <si>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</si>
  <si>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</si>
  <si>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</si>
  <si>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</si>
  <si>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</si>
  <si>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</si>
  <si>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</si>
  <si>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</si>
  <si>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</si>
  <si>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</si>
  <si>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</si>
  <si>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</si>
  <si>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</si>
  <si>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</si>
  <si>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</si>
  <si>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</si>
  <si>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</si>
  <si>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</si>
  <si>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</si>
  <si>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</si>
  <si>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</si>
  <si>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</si>
  <si>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</si>
  <si>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</si>
  <si>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</si>
  <si>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</si>
  <si>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</si>
  <si>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</si>
  <si>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</si>
  <si>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</si>
  <si>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</si>
  <si>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</si>
  <si>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</si>
  <si>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</si>
  <si>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</si>
  <si>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</si>
  <si>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</si>
  <si>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</si>
  <si>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</si>
  <si>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</si>
  <si>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</si>
  <si>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</si>
  <si>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</si>
  <si>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</si>
  <si>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</si>
  <si>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</si>
  <si>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</si>
  <si>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</si>
  <si>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</si>
  <si>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</si>
  <si>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</si>
  <si>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</si>
  <si>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</si>
  <si>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</si>
  <si>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</si>
  <si>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</si>
  <si>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</si>
  <si>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</si>
  <si>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</si>
  <si>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</si>
  <si>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</si>
  <si>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</si>
  <si>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</si>
  <si>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</si>
  <si>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</si>
  <si>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</si>
  <si>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</si>
  <si>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</si>
  <si>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</si>
  <si>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</si>
  <si>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</si>
  <si>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</si>
  <si>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</si>
  <si>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</si>
  <si>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</si>
  <si>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</si>
  <si>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</si>
  <si>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</si>
  <si>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</si>
  <si>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</si>
  <si>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</si>
  <si>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</si>
  <si>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</si>
  <si>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</si>
  <si>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</si>
  <si>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</si>
  <si>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</si>
  <si>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</si>
  <si>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</si>
  <si>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</si>
  <si>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</si>
  <si>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</si>
  <si>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</si>
  <si>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</si>
  <si>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</si>
  <si>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</si>
  <si>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hall</t>
  </si>
  <si>
    <t>Bed</t>
  </si>
  <si>
    <t>Kitche</t>
  </si>
  <si>
    <t>rate on BA</t>
  </si>
  <si>
    <t>BA</t>
  </si>
  <si>
    <t xml:space="preserve">Balcony </t>
  </si>
  <si>
    <t>PA</t>
  </si>
  <si>
    <t>WC</t>
  </si>
  <si>
    <t>WC /bAth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</si>
</sst>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414130</xdr:colOff>
      <xdr:row>0</xdr:row>
      <xdr:rowOff>115956</xdr:rowOff>
    </xdr:from>
    <xdr:to>
      <xdr:col>10</xdr:col>
      <xdr:colOff>17337</xdr:colOff>
      <xdr:row>18</xdr:row>
      <xdr:rowOff>54385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130" y="115956"/>
          <a:ext cx="5732337" cy="336742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7</xdr:row>
      <xdr:rowOff>24847</xdr:rowOff>
    </xdr:from>
    <xdr:to>
      <xdr:col>9</xdr:col>
      <xdr:colOff>325090</xdr:colOff>
      <xdr:row>28</xdr:row>
      <xdr:rowOff>81254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956" y="1358347"/>
          <a:ext cx="5725351" cy="405690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145806</xdr:colOff>
      <xdr:row>0</xdr:row>
      <xdr:rowOff>94517</xdr:rowOff>
    </xdr:from>
    <xdr:to>
      <xdr:col>9</xdr:col>
      <xdr:colOff>364880</xdr:colOff>
      <xdr:row>21</xdr:row>
      <xdr:rowOff>170717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06" y="94517"/>
          <a:ext cx="5692286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11</xdr:col>
      <xdr:colOff>219075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9075"/>
          <a:ext cx="6829425" cy="3619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2"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30035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28000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7000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21000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28000</v>
      </c>
      <c r="D10" s="57" t="s">
        <v>61</v>
      </c>
      <c r="E10" s="58">
        <f>ROUND(C10/10.764,0)</f>
        <v>2601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>
        <f>C17*2000</f>
        <v>1276000</v>
      </c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638</v>
      </c>
      <c r="D17" s="74"/>
      <c r="E17" s="74">
        <f>E10*C17</f>
        <v>1659438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25" sqref="C2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4600</v>
      </c>
      <c r="D3" s="21" t="s">
        <v>101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7">
        <f>E13*10.764</f>
        <v>440.67815999999993</v>
      </c>
      <c r="G13" s="77"/>
    </row>
    <row r="14" spans="1:8">
      <c r="A14" s="15" t="s">
        <v>15</v>
      </c>
      <c r="B14" s="19"/>
      <c r="C14" s="20">
        <f>C5</f>
        <v>2600</v>
      </c>
      <c r="D14" s="23"/>
      <c r="E14">
        <v>5.5</v>
      </c>
      <c r="F14" s="117">
        <f>E14*10.764</f>
        <v>59.201999999999998</v>
      </c>
      <c r="G14" s="77"/>
    </row>
    <row r="15" spans="1:8">
      <c r="B15" s="19"/>
      <c r="C15" s="20"/>
      <c r="D15" s="23"/>
      <c r="F15" s="117">
        <f>SUM(F13:F14)</f>
        <v>499.88015999999993</v>
      </c>
      <c r="G15" s="77"/>
    </row>
    <row r="16" spans="1:8">
      <c r="A16" s="28" t="s">
        <v>23</v>
      </c>
      <c r="B16" s="29"/>
      <c r="C16" s="21">
        <f>C14+C13</f>
        <v>4600</v>
      </c>
      <c r="D16" s="21"/>
      <c r="E16" s="61"/>
      <c r="F16" s="117">
        <f>F15*1.1</f>
        <v>549.86817599999995</v>
      </c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102</v>
      </c>
      <c r="B18" s="7"/>
      <c r="C18" s="75">
        <v>532</v>
      </c>
      <c r="D18" s="75"/>
      <c r="E18" s="76"/>
      <c r="F18" s="77"/>
      <c r="G18" s="77"/>
    </row>
    <row r="19" spans="1:7">
      <c r="A19" s="15"/>
      <c r="B19" s="6"/>
      <c r="C19" s="30">
        <f>C18*C16</f>
        <v>2447200</v>
      </c>
      <c r="D19" s="77" t="s">
        <v>68</v>
      </c>
      <c r="E19" s="30"/>
      <c r="F19" s="77"/>
      <c r="G19" s="77"/>
    </row>
    <row r="20" spans="1:7">
      <c r="A20" s="15"/>
      <c r="B20" s="61">
        <f>C20*90%</f>
        <v>2092356</v>
      </c>
      <c r="C20" s="31">
        <f>C19*95%</f>
        <v>2324840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1957760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1064000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5098.333333333333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434.72222222222229</v>
      </c>
      <c r="C2" s="4">
        <f t="shared" ref="C2:C7" si="2">B2*1.2</f>
        <v>521.66666666666674</v>
      </c>
      <c r="D2" s="4">
        <f t="shared" ref="D2:D7" si="3">C2*1.2</f>
        <v>626.00000000000011</v>
      </c>
      <c r="E2" s="5">
        <f t="shared" ref="E2:E7" si="4">R2</f>
        <v>3000000</v>
      </c>
      <c r="F2" s="4">
        <f t="shared" ref="F2:F7" si="5">ROUND((E2/B2),0)</f>
        <v>6901</v>
      </c>
      <c r="G2" s="4">
        <f t="shared" ref="G2:G7" si="6">ROUND((E2/C2),0)</f>
        <v>5751</v>
      </c>
      <c r="H2" s="4">
        <f t="shared" ref="H2:H7" si="7">ROUND((E2/D2),0)</f>
        <v>4792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626</v>
      </c>
      <c r="P2" s="74">
        <f t="shared" ref="P2:P5" si="10">O2/1.2</f>
        <v>521.66666666666674</v>
      </c>
      <c r="Q2" s="74">
        <f t="shared" ref="Q2:Q7" si="11">P2/1.2</f>
        <v>434.72222222222229</v>
      </c>
      <c r="R2" s="2">
        <v>3000000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583.33333333333337</v>
      </c>
      <c r="C3" s="4">
        <f t="shared" si="2"/>
        <v>700</v>
      </c>
      <c r="D3" s="4">
        <f t="shared" si="3"/>
        <v>840</v>
      </c>
      <c r="E3" s="5">
        <f t="shared" si="4"/>
        <v>2750000</v>
      </c>
      <c r="F3" s="4">
        <f t="shared" si="5"/>
        <v>4714</v>
      </c>
      <c r="G3" s="4">
        <f t="shared" si="6"/>
        <v>3929</v>
      </c>
      <c r="H3" s="4">
        <f t="shared" si="7"/>
        <v>3274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700</v>
      </c>
      <c r="Q3" s="74">
        <f t="shared" si="11"/>
        <v>583.33333333333337</v>
      </c>
      <c r="R3" s="2">
        <v>2750000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760.41666666666674</v>
      </c>
      <c r="C4" s="4">
        <f t="shared" si="2"/>
        <v>912.50000000000011</v>
      </c>
      <c r="D4" s="4">
        <f t="shared" si="3"/>
        <v>1095</v>
      </c>
      <c r="E4" s="5">
        <f t="shared" si="4"/>
        <v>3600000</v>
      </c>
      <c r="F4" s="4">
        <f t="shared" si="5"/>
        <v>4734</v>
      </c>
      <c r="G4" s="4">
        <f t="shared" si="6"/>
        <v>3945</v>
      </c>
      <c r="H4" s="4">
        <f t="shared" si="7"/>
        <v>3288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1095</v>
      </c>
      <c r="P4" s="74">
        <f t="shared" si="10"/>
        <v>912.5</v>
      </c>
      <c r="Q4" s="74">
        <f t="shared" si="11"/>
        <v>760.41666666666674</v>
      </c>
      <c r="R4" s="2">
        <v>3600000</v>
      </c>
      <c r="S4" s="2"/>
      <c r="T4" s="2"/>
    </row>
    <row r="5" spans="1:35">
      <c r="A5" s="4">
        <f t="shared" si="0"/>
        <v>0</v>
      </c>
      <c r="B5" s="4">
        <f t="shared" si="1"/>
        <v>550</v>
      </c>
      <c r="C5" s="4">
        <f t="shared" si="2"/>
        <v>660</v>
      </c>
      <c r="D5" s="4">
        <f t="shared" si="3"/>
        <v>792</v>
      </c>
      <c r="E5" s="5">
        <f t="shared" si="4"/>
        <v>2650000</v>
      </c>
      <c r="F5" s="4">
        <f t="shared" si="5"/>
        <v>4818</v>
      </c>
      <c r="G5" s="4">
        <f t="shared" si="6"/>
        <v>4015</v>
      </c>
      <c r="H5" s="4">
        <f t="shared" si="7"/>
        <v>3346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v>550</v>
      </c>
      <c r="R5" s="2">
        <v>2650000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2:A15" si="12">N8</f>
        <v>7</v>
      </c>
      <c r="B8" s="4">
        <f t="shared" ref="B2:B15" si="13">Q8</f>
        <v>0</v>
      </c>
      <c r="C8" s="4">
        <f t="shared" ref="C2:C15" si="14">B8*1.2</f>
        <v>0</v>
      </c>
      <c r="D8" s="4">
        <f t="shared" ref="D2:D15" si="15">C8*1.2</f>
        <v>0</v>
      </c>
      <c r="E8" s="5">
        <f t="shared" ref="E2:E15" si="16">R8</f>
        <v>0</v>
      </c>
      <c r="F8" s="4" t="e">
        <f t="shared" ref="F2:F15" si="17">ROUND((E8/B8),0)</f>
        <v>#DIV/0!</v>
      </c>
      <c r="G8" s="4" t="e">
        <f t="shared" ref="G2:G15" si="18">ROUND((E8/C8),0)</f>
        <v>#DIV/0!</v>
      </c>
      <c r="H8" s="4" t="e">
        <f t="shared" ref="H2:H15" si="19">ROUND((E8/D8),0)</f>
        <v>#DIV/0!</v>
      </c>
      <c r="I8" s="4">
        <f t="shared" ref="I2:I15" si="20">T8</f>
        <v>0</v>
      </c>
      <c r="J8" s="4">
        <f t="shared" ref="J2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8:I20"/>
  <sheetViews>
    <sheetView workbookViewId="0">
      <selection activeCell="H17" sqref="H17"/>
    </sheetView>
  </sheetViews>
  <sheetFormatPr defaultRowHeight="15"/>
  <sheetData>
    <row r="8" spans="6:9">
      <c r="F8" s="74" t="s">
        <v>98</v>
      </c>
      <c r="G8">
        <v>11.2</v>
      </c>
      <c r="H8">
        <v>10.8</v>
      </c>
      <c r="I8">
        <f>G8*H8</f>
        <v>120.96</v>
      </c>
    </row>
    <row r="9" spans="6:9">
      <c r="F9" s="74" t="s">
        <v>99</v>
      </c>
      <c r="G9">
        <v>8.8000000000000007</v>
      </c>
      <c r="H9">
        <v>9.4</v>
      </c>
      <c r="I9" s="74">
        <f t="shared" ref="I9:I13" si="0">G9*H9</f>
        <v>82.720000000000013</v>
      </c>
    </row>
    <row r="10" spans="6:9">
      <c r="F10" s="74" t="s">
        <v>99</v>
      </c>
      <c r="G10">
        <v>10</v>
      </c>
      <c r="H10">
        <v>10.4</v>
      </c>
      <c r="I10" s="74">
        <f t="shared" si="0"/>
        <v>104</v>
      </c>
    </row>
    <row r="11" spans="6:9">
      <c r="F11" s="74" t="s">
        <v>100</v>
      </c>
      <c r="G11">
        <v>8.1</v>
      </c>
      <c r="H11">
        <v>8.1</v>
      </c>
      <c r="I11" s="74">
        <f t="shared" si="0"/>
        <v>65.61</v>
      </c>
    </row>
    <row r="12" spans="6:9">
      <c r="F12" s="74" t="s">
        <v>106</v>
      </c>
      <c r="G12">
        <v>5.2</v>
      </c>
      <c r="H12">
        <v>4</v>
      </c>
      <c r="I12" s="74">
        <f t="shared" si="0"/>
        <v>20.8</v>
      </c>
    </row>
    <row r="13" spans="6:9">
      <c r="F13" s="74" t="s">
        <v>105</v>
      </c>
      <c r="G13">
        <v>9.4</v>
      </c>
      <c r="H13">
        <v>3.8</v>
      </c>
      <c r="I13" s="74">
        <f t="shared" si="0"/>
        <v>35.72</v>
      </c>
    </row>
    <row r="14" spans="6:9">
      <c r="F14" s="74" t="s">
        <v>104</v>
      </c>
      <c r="G14">
        <v>6</v>
      </c>
      <c r="H14">
        <v>4.4000000000000004</v>
      </c>
      <c r="I14">
        <f>G14*H14</f>
        <v>26.400000000000002</v>
      </c>
    </row>
    <row r="15" spans="6:9">
      <c r="I15">
        <f>SUM(I8:I14)</f>
        <v>456.21000000000004</v>
      </c>
    </row>
    <row r="16" spans="6:9">
      <c r="F16" s="74" t="s">
        <v>69</v>
      </c>
      <c r="G16">
        <v>4.0999999999999996</v>
      </c>
      <c r="H16">
        <v>9.4</v>
      </c>
      <c r="I16">
        <f>G16*H16</f>
        <v>38.54</v>
      </c>
    </row>
    <row r="17" spans="6:9">
      <c r="F17" s="74" t="s">
        <v>103</v>
      </c>
      <c r="G17" s="74">
        <v>4.2</v>
      </c>
      <c r="H17" s="74">
        <v>11.2</v>
      </c>
      <c r="I17" s="74">
        <f>G17*H17</f>
        <v>47.04</v>
      </c>
    </row>
    <row r="18" spans="6:9">
      <c r="I18">
        <f>SUM(I16:I17)</f>
        <v>85.58</v>
      </c>
    </row>
    <row r="20" spans="6:9">
      <c r="I20">
        <f>I15+I18</f>
        <v>541.79000000000008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2024-01-24T09:27:57Z</dcterms:modified>
</cp:coreProperties>
</file>