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068100B-60CD-48AC-A502-A2E4D82474A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" i="1" l="1"/>
  <c r="B20" i="1"/>
  <c r="F6" i="1"/>
  <c r="G5" i="1"/>
  <c r="H5" i="1"/>
  <c r="J28" i="1"/>
  <c r="J33" i="1" l="1"/>
  <c r="J27" i="1" l="1"/>
  <c r="J32" i="1" l="1"/>
  <c r="J4" i="1"/>
  <c r="J31" i="1"/>
  <c r="J30" i="1" l="1"/>
  <c r="J29" i="1"/>
  <c r="G39" i="1"/>
  <c r="H39" i="1" s="1"/>
  <c r="G38" i="1"/>
  <c r="H38" i="1" s="1"/>
  <c r="D39" i="1"/>
  <c r="D38" i="1"/>
  <c r="G37" i="1"/>
  <c r="G36" i="1"/>
  <c r="G35" i="1"/>
  <c r="I35" i="1" s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21" i="1" l="1"/>
  <c r="B19" i="1"/>
  <c r="B18" i="1"/>
</calcChain>
</file>

<file path=xl/sharedStrings.xml><?xml version="1.0" encoding="utf-8"?>
<sst xmlns="http://schemas.openxmlformats.org/spreadsheetml/2006/main" count="44" uniqueCount="34">
  <si>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</si>
  <si>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</si>
  <si>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</si>
  <si>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</si>
  <si>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</si>
  <si>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</si>
  <si>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</si>
  <si>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</si>
  <si>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</si>
  <si>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</si>
  <si>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</si>
  <si>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</si>
  <si>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</si>
  <si>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</si>
  <si>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</si>
  <si>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</si>
  <si>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</si>
  <si>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</si>
  <si>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</si>
  <si>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</si>
  <si>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</si>
  <si>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</si>
  <si>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</si>
  <si>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</si>
  <si>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</si>
  <si>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</t>
  </si>
  <si>
    <t xml:space="preserve">Legal issue </t>
  </si>
  <si>
    <t>Cancelled</t>
  </si>
  <si>
    <t>Higher Valuation</t>
  </si>
  <si>
    <t>Required - 80 Lakh</t>
  </si>
  <si>
    <t>Pending Visit</t>
  </si>
  <si>
    <t>Required - 12 Cr.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</si>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</sst>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26</xdr:col>
      <xdr:colOff>154629</xdr:colOff>
      <xdr:row>47</xdr:row>
      <xdr:rowOff>48881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461F0E-821E-480F-824E-D38F55490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5975654" cy="900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325767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E76221-5FAF-4E19-86C4-DF2AF4AD1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36967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468407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72C993-A24E-4C76-A1BC-9DB274E55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50807" cy="8421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77912</xdr:colOff>
      <xdr:row>43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957B0E-5A14-48A2-8866-9886366F8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69912" cy="8287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topLeftCell="A4" zoomScaleNormal="100" workbookViewId="0">
      <selection activeCell="E22" sqref="E22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21000</v>
      </c>
      <c r="C3" s="33"/>
      <c r="D3" s="30"/>
      <c r="E3" s="10"/>
      <c r="F3" s="5">
        <v>2019</v>
      </c>
      <c r="G3" s="7">
        <v>2024</v>
      </c>
      <c r="H3" s="8">
        <f>G3-F3</f>
        <v>5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2800</v>
      </c>
      <c r="C4" s="33"/>
      <c r="D4" s="30"/>
      <c r="E4" s="10"/>
      <c r="F4" s="9" t="s">
        <v>24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18200</v>
      </c>
      <c r="C5" s="33"/>
      <c r="D5" s="30"/>
      <c r="E5" s="16"/>
      <c r="F5" s="51">
        <v>396</v>
      </c>
      <c r="G5" s="19">
        <f>44.16*10.764</f>
        <v>475.33823999999993</v>
      </c>
      <c r="H5" s="22">
        <f>29.64*10.764</f>
        <v>319.04496</v>
      </c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2800</v>
      </c>
      <c r="C6" s="33"/>
      <c r="D6" s="30"/>
      <c r="E6" s="52"/>
      <c r="F6" s="52">
        <f>F5*1.2</f>
        <v>475.2</v>
      </c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5</v>
      </c>
      <c r="C7" s="29"/>
      <c r="D7" s="41"/>
      <c r="E7" s="53"/>
      <c r="F7" s="16"/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55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7.5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7.4999999999999997E-2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210</v>
      </c>
      <c r="C12" s="33"/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2590</v>
      </c>
      <c r="C13" s="33"/>
      <c r="D13" s="44"/>
      <c r="E13" s="1"/>
      <c r="F13" s="10" t="s">
        <v>25</v>
      </c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18200</v>
      </c>
      <c r="C14" s="33"/>
      <c r="D14" s="30"/>
      <c r="E14" s="10"/>
      <c r="F14" s="12">
        <f>141+78+11+19+11+107+4</f>
        <v>371</v>
      </c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20790</v>
      </c>
      <c r="C15" s="33"/>
      <c r="D15" s="30"/>
      <c r="E15" s="10"/>
      <c r="F15" s="21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396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8232840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32</v>
      </c>
      <c r="B18" s="47">
        <f>B17*0.9</f>
        <v>7409556</v>
      </c>
      <c r="C18" s="47"/>
      <c r="D18" s="48"/>
      <c r="E18" s="10"/>
      <c r="F18" s="21"/>
      <c r="G18" s="21"/>
      <c r="H18" s="20"/>
      <c r="I18" s="10"/>
      <c r="N18" s="20"/>
      <c r="O18" s="10"/>
    </row>
    <row r="19" spans="1:15" ht="16.5" x14ac:dyDescent="0.3">
      <c r="A19" s="46" t="s">
        <v>33</v>
      </c>
      <c r="B19" s="47">
        <f>B17*0.8</f>
        <v>6586272</v>
      </c>
      <c r="C19" s="47"/>
      <c r="D19" s="48"/>
      <c r="E19" s="10"/>
      <c r="F19" s="21"/>
      <c r="G19" s="21"/>
      <c r="H19" s="20"/>
      <c r="I19" s="10"/>
      <c r="N19" s="20"/>
      <c r="O19" s="10"/>
    </row>
    <row r="20" spans="1:15" ht="16.5" x14ac:dyDescent="0.3">
      <c r="A20" s="46" t="s">
        <v>12</v>
      </c>
      <c r="B20" s="47">
        <f>475*3000</f>
        <v>1425000</v>
      </c>
      <c r="C20" s="47"/>
      <c r="D20" s="48"/>
      <c r="E20" s="10"/>
      <c r="F20" s="10"/>
      <c r="G20" s="10"/>
    </row>
    <row r="21" spans="1:15" ht="16.5" x14ac:dyDescent="0.3">
      <c r="A21" s="45" t="s">
        <v>16</v>
      </c>
      <c r="B21" s="49">
        <f>B17*0.03/12</f>
        <v>20582.099999999999</v>
      </c>
      <c r="C21" s="47"/>
      <c r="D21" s="47"/>
      <c r="E21" s="10"/>
    </row>
    <row r="22" spans="1:15" x14ac:dyDescent="0.25">
      <c r="B22" s="18"/>
      <c r="C22" s="18"/>
    </row>
    <row r="23" spans="1:15" x14ac:dyDescent="0.25">
      <c r="B23" s="18"/>
      <c r="C23" s="18"/>
    </row>
    <row r="25" spans="1:15" x14ac:dyDescent="0.25">
      <c r="D25" t="s">
        <v>14</v>
      </c>
    </row>
    <row r="26" spans="1:15" x14ac:dyDescent="0.25">
      <c r="B26" s="50" t="s">
        <v>20</v>
      </c>
      <c r="C26" s="50" t="s">
        <v>15</v>
      </c>
      <c r="D26" s="51" t="s">
        <v>21</v>
      </c>
      <c r="E26" s="51"/>
      <c r="F26" s="51" t="s">
        <v>11</v>
      </c>
      <c r="G26" s="51" t="s">
        <v>17</v>
      </c>
      <c r="H26" s="51" t="s">
        <v>18</v>
      </c>
      <c r="I26" s="51" t="s">
        <v>19</v>
      </c>
      <c r="J26" s="51"/>
    </row>
    <row r="27" spans="1:15" ht="17.25" x14ac:dyDescent="0.3">
      <c r="B27" s="50"/>
      <c r="C27" s="50">
        <v>441</v>
      </c>
      <c r="D27" s="51"/>
      <c r="E27" s="51"/>
      <c r="F27" s="51">
        <v>8819000</v>
      </c>
      <c r="G27" s="16">
        <f t="shared" ref="G27:G33" si="0">F27/C27</f>
        <v>19997.732426303854</v>
      </c>
      <c r="H27" s="16" t="e">
        <f>F27/D27</f>
        <v>#DIV/0!</v>
      </c>
      <c r="I27" s="16" t="e">
        <f t="shared" ref="I27:I33" si="1">F27/B27</f>
        <v>#DIV/0!</v>
      </c>
      <c r="J27" s="51">
        <f>B27/C27</f>
        <v>0</v>
      </c>
      <c r="K27" s="26"/>
    </row>
    <row r="28" spans="1:15" ht="17.25" x14ac:dyDescent="0.3">
      <c r="B28" s="50"/>
      <c r="C28" s="50">
        <v>631</v>
      </c>
      <c r="D28" s="51"/>
      <c r="E28" s="51"/>
      <c r="F28" s="51">
        <v>11800000</v>
      </c>
      <c r="G28" s="16">
        <f t="shared" si="0"/>
        <v>18700.475435816166</v>
      </c>
      <c r="H28" s="16" t="e">
        <f>F28/D28</f>
        <v>#DIV/0!</v>
      </c>
      <c r="I28" s="16" t="e">
        <f t="shared" si="1"/>
        <v>#DIV/0!</v>
      </c>
      <c r="J28" s="51">
        <f>B28/C28</f>
        <v>0</v>
      </c>
      <c r="K28" s="26"/>
    </row>
    <row r="29" spans="1:15" x14ac:dyDescent="0.25">
      <c r="B29" s="50"/>
      <c r="C29" s="50">
        <v>396</v>
      </c>
      <c r="D29" s="51"/>
      <c r="E29" s="51"/>
      <c r="F29" s="16">
        <v>8450000</v>
      </c>
      <c r="G29" s="16">
        <f t="shared" si="0"/>
        <v>21338.383838383837</v>
      </c>
      <c r="H29" s="16" t="e">
        <f t="shared" ref="H29:H33" si="2">F29/D29</f>
        <v>#DIV/0!</v>
      </c>
      <c r="I29" s="16" t="e">
        <f t="shared" si="1"/>
        <v>#DIV/0!</v>
      </c>
      <c r="J29" s="51">
        <f t="shared" ref="J29:J33" si="3">D29/C29</f>
        <v>0</v>
      </c>
    </row>
    <row r="30" spans="1:15" x14ac:dyDescent="0.25">
      <c r="B30" s="50"/>
      <c r="C30" s="50">
        <v>396</v>
      </c>
      <c r="D30" s="51"/>
      <c r="E30" s="51"/>
      <c r="F30" s="16">
        <v>7645000</v>
      </c>
      <c r="G30" s="16">
        <f t="shared" si="0"/>
        <v>19305.555555555555</v>
      </c>
      <c r="H30" s="16" t="e">
        <f t="shared" si="2"/>
        <v>#DIV/0!</v>
      </c>
      <c r="I30" s="16" t="e">
        <f t="shared" si="1"/>
        <v>#DIV/0!</v>
      </c>
      <c r="J30" s="51">
        <f t="shared" si="3"/>
        <v>0</v>
      </c>
    </row>
    <row r="31" spans="1:15" x14ac:dyDescent="0.25">
      <c r="B31" s="50"/>
      <c r="C31" s="50">
        <v>444</v>
      </c>
      <c r="D31" s="51"/>
      <c r="E31" s="51"/>
      <c r="F31" s="16">
        <v>9000000</v>
      </c>
      <c r="G31" s="16">
        <f t="shared" si="0"/>
        <v>20270.27027027027</v>
      </c>
      <c r="H31" s="16" t="e">
        <f t="shared" si="2"/>
        <v>#DIV/0!</v>
      </c>
      <c r="I31" s="16" t="e">
        <f t="shared" si="1"/>
        <v>#DIV/0!</v>
      </c>
      <c r="J31" s="51">
        <f t="shared" si="3"/>
        <v>0</v>
      </c>
    </row>
    <row r="32" spans="1:15" x14ac:dyDescent="0.25">
      <c r="B32" s="50"/>
      <c r="C32" s="50">
        <v>396</v>
      </c>
      <c r="D32" s="51"/>
      <c r="E32" s="51"/>
      <c r="F32" s="16">
        <v>8500000</v>
      </c>
      <c r="G32" s="16">
        <f t="shared" si="0"/>
        <v>21464.646464646463</v>
      </c>
      <c r="H32" s="16" t="e">
        <f t="shared" si="2"/>
        <v>#DIV/0!</v>
      </c>
      <c r="I32" s="16" t="e">
        <f t="shared" si="1"/>
        <v>#DIV/0!</v>
      </c>
      <c r="J32" s="51">
        <f t="shared" si="3"/>
        <v>0</v>
      </c>
    </row>
    <row r="33" spans="1:10" x14ac:dyDescent="0.25">
      <c r="B33" s="50"/>
      <c r="C33" s="50"/>
      <c r="D33" s="51"/>
      <c r="E33" s="51"/>
      <c r="F33" s="16"/>
      <c r="G33" s="16" t="e">
        <f t="shared" si="0"/>
        <v>#DIV/0!</v>
      </c>
      <c r="H33" s="16" t="e">
        <f t="shared" si="2"/>
        <v>#DIV/0!</v>
      </c>
      <c r="I33" s="16" t="e">
        <f t="shared" si="1"/>
        <v>#DIV/0!</v>
      </c>
      <c r="J33" s="51" t="e">
        <f t="shared" si="3"/>
        <v>#DIV/0!</v>
      </c>
    </row>
    <row r="34" spans="1:10" x14ac:dyDescent="0.25">
      <c r="B34" s="13" t="s">
        <v>22</v>
      </c>
    </row>
    <row r="35" spans="1:10" x14ac:dyDescent="0.25">
      <c r="B35" s="50"/>
      <c r="C35" s="50"/>
      <c r="D35" s="51" t="e">
        <f>C35/B35</f>
        <v>#DIV/0!</v>
      </c>
      <c r="E35" s="51">
        <v>421300</v>
      </c>
      <c r="F35" s="51">
        <v>30000</v>
      </c>
      <c r="G35" s="16">
        <f>F35+E35+C35</f>
        <v>451300</v>
      </c>
      <c r="H35" s="51" t="e">
        <f>G35/B35</f>
        <v>#DIV/0!</v>
      </c>
      <c r="I35" s="16" t="e">
        <f>G35/A35</f>
        <v>#DIV/0!</v>
      </c>
    </row>
    <row r="36" spans="1:10" x14ac:dyDescent="0.25">
      <c r="B36" s="50"/>
      <c r="C36" s="50"/>
      <c r="D36" s="51" t="e">
        <f>C36/B36</f>
        <v>#DIV/0!</v>
      </c>
      <c r="E36" s="51">
        <v>1176000</v>
      </c>
      <c r="F36" s="51">
        <v>30000</v>
      </c>
      <c r="G36" s="16">
        <f>F36+E36+C36</f>
        <v>1206000</v>
      </c>
      <c r="H36" s="51" t="e">
        <f>G36/B36</f>
        <v>#DIV/0!</v>
      </c>
      <c r="I36" s="16"/>
    </row>
    <row r="37" spans="1:10" x14ac:dyDescent="0.25">
      <c r="B37" s="50"/>
      <c r="C37" s="50"/>
      <c r="D37" s="51" t="e">
        <f>C37/B37</f>
        <v>#DIV/0!</v>
      </c>
      <c r="E37" s="51">
        <v>315000</v>
      </c>
      <c r="F37" s="51">
        <v>30000</v>
      </c>
      <c r="G37" s="16">
        <f>F37+E37+C37</f>
        <v>345000</v>
      </c>
      <c r="H37" s="51" t="e">
        <f>G37/B37</f>
        <v>#DIV/0!</v>
      </c>
      <c r="I37" s="51"/>
    </row>
    <row r="38" spans="1:10" ht="15.75" x14ac:dyDescent="0.25">
      <c r="A38" s="11"/>
      <c r="B38" s="50"/>
      <c r="C38" s="50"/>
      <c r="D38" s="51" t="e">
        <f>C38/B38</f>
        <v>#DIV/0!</v>
      </c>
      <c r="E38" s="51">
        <v>419540</v>
      </c>
      <c r="F38" s="51">
        <v>30000</v>
      </c>
      <c r="G38" s="16">
        <f>F38+E38+C38</f>
        <v>449540</v>
      </c>
      <c r="H38" s="51" t="e">
        <f>G38/B38</f>
        <v>#DIV/0!</v>
      </c>
      <c r="I38" s="51"/>
    </row>
    <row r="39" spans="1:10" ht="15.75" x14ac:dyDescent="0.25">
      <c r="A39" s="11"/>
      <c r="B39" s="50"/>
      <c r="C39" s="50"/>
      <c r="D39" s="51" t="e">
        <f>C39/B39</f>
        <v>#DIV/0!</v>
      </c>
      <c r="E39" s="51">
        <v>210000</v>
      </c>
      <c r="F39" s="51">
        <v>30000</v>
      </c>
      <c r="G39" s="16">
        <f>F39+E39+C39</f>
        <v>240000</v>
      </c>
      <c r="H39" s="51" t="e">
        <f>G39/B39</f>
        <v>#DIV/0!</v>
      </c>
      <c r="I39" s="51"/>
    </row>
    <row r="40" spans="1:10" ht="15.75" x14ac:dyDescent="0.25">
      <c r="A40" s="11"/>
    </row>
    <row r="41" spans="1:10" ht="15.75" x14ac:dyDescent="0.25">
      <c r="A41" s="11"/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45" spans="1:10" x14ac:dyDescent="0.25">
      <c r="D45" s="51">
        <v>5522</v>
      </c>
      <c r="E45" s="51" t="s">
        <v>26</v>
      </c>
      <c r="F45" s="51" t="s">
        <v>27</v>
      </c>
      <c r="G45" s="51"/>
    </row>
    <row r="46" spans="1:10" x14ac:dyDescent="0.25">
      <c r="D46" s="51">
        <v>5988</v>
      </c>
      <c r="E46" s="51"/>
      <c r="F46" s="51" t="s">
        <v>27</v>
      </c>
      <c r="G46" s="51"/>
    </row>
    <row r="47" spans="1:10" x14ac:dyDescent="0.25">
      <c r="D47" s="51">
        <v>6228</v>
      </c>
      <c r="E47" s="51" t="s">
        <v>28</v>
      </c>
      <c r="F47" s="51" t="s">
        <v>27</v>
      </c>
      <c r="G47" s="51" t="s">
        <v>29</v>
      </c>
    </row>
    <row r="48" spans="1:10" x14ac:dyDescent="0.25">
      <c r="D48" s="51">
        <v>6396</v>
      </c>
      <c r="E48" s="51"/>
      <c r="F48" s="51" t="s">
        <v>30</v>
      </c>
      <c r="G48" s="51"/>
    </row>
    <row r="49" spans="4:7" x14ac:dyDescent="0.25">
      <c r="D49" s="51">
        <v>6261</v>
      </c>
      <c r="E49" s="51"/>
      <c r="F49" s="51" t="s">
        <v>30</v>
      </c>
      <c r="G49" s="51"/>
    </row>
    <row r="50" spans="4:7" x14ac:dyDescent="0.25">
      <c r="D50" s="51">
        <v>6412</v>
      </c>
      <c r="E50" s="51" t="s">
        <v>28</v>
      </c>
      <c r="F50" s="51" t="s">
        <v>27</v>
      </c>
      <c r="G50" s="51" t="s">
        <v>31</v>
      </c>
    </row>
    <row r="51" spans="4:7" x14ac:dyDescent="0.25">
      <c r="D51" s="51">
        <v>6413</v>
      </c>
      <c r="E51" s="51" t="s">
        <v>28</v>
      </c>
      <c r="F51" s="51" t="s">
        <v>27</v>
      </c>
      <c r="G51" s="51"/>
    </row>
    <row r="52" spans="4:7" x14ac:dyDescent="0.25">
      <c r="D52" s="51">
        <v>6447</v>
      </c>
      <c r="E52" s="51"/>
      <c r="F52" s="51" t="s">
        <v>30</v>
      </c>
      <c r="G52" s="51"/>
    </row>
    <row r="53" spans="4:7" x14ac:dyDescent="0.25">
      <c r="D53" s="51"/>
      <c r="E53" s="51"/>
      <c r="F53" s="51"/>
      <c r="G53" s="51"/>
    </row>
    <row r="64" spans="4:7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topLeftCell="A7" workbookViewId="0">
      <selection activeCell="S21" sqref="S21:V3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2024-01-25T05:35:57Z</dcterms:modified>
</cp:coreProperties>
</file>