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Prashant Kashinath Shinde\"/>
    </mc:Choice>
  </mc:AlternateContent>
  <xr:revisionPtr revIDLastSave="0" documentId="13_ncr:1_{D44896F1-BD1C-45DF-B44E-6782D631F1E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30" i="4" l="1"/>
  <c r="Q29" i="4"/>
  <c r="Q28" i="4"/>
  <c r="Q23" i="4"/>
  <c r="Q24" i="4"/>
  <c r="Q25" i="4"/>
  <c r="Q26" i="4"/>
  <c r="Q27" i="4"/>
  <c r="Q22" i="4"/>
  <c r="Q5" i="4" l="1"/>
  <c r="H21" i="4"/>
  <c r="P2" i="4"/>
  <c r="Q12" i="4" l="1"/>
  <c r="Q11" i="4"/>
  <c r="P10" i="4"/>
  <c r="P9" i="4"/>
  <c r="Q8" i="4"/>
  <c r="P7" i="4"/>
  <c r="Q6" i="4"/>
  <c r="P4" i="4"/>
  <c r="P3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<sst xmlns="http://schemas.openxmlformats.org/spreadsheetml/2006/main" count="125" uniqueCount="22">
  <si>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</si>
  <si>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</si>
  <si>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</si>
  <si>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</si>
  <si>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</si>
  <si>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</si>
  <si>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</si>
  <si>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</si>
  <si>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</si>
  <si>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</si>
  <si>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</si>
  <si>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</si>
  <si>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</si>
  <si>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F. No. 2, 2nd floor, mangal murti chsl, pakhadi, khargaon, </t>
  </si>
  <si>
    <t>bua</t>
  </si>
  <si>
    <t>rate</t>
  </si>
  <si>
    <t>fmv</t>
  </si>
  <si>
    <t>11.05.22</t>
  </si>
  <si>
    <t>mca</t>
  </si>
  <si>
    <t>ls - 25 to 27 lakhs</t>
  </si>
  <si>
    <t>Plan No. 650 dated 15.09.1982 - pg no. 28</t>
  </si>
  <si>
    <t>OC - 1988 - pg no.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</si>
</sst>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115762</xdr:colOff>
      <xdr:row>46</xdr:row>
      <xdr:rowOff>20212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90550F-8953-422D-AFCE-EAE1DE0F64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478962" cy="8326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27</xdr:col>
      <xdr:colOff>516634</xdr:colOff>
      <xdr:row>47</xdr:row>
      <xdr:rowOff>77301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811F81-5773-4475-98B5-05A4C7D5BA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6366234" cy="788780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259423</xdr:colOff>
      <xdr:row>41</xdr:row>
      <xdr:rowOff>143958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64B4A6-FCFD-474E-9A7B-1DEA4721D2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109023" cy="776395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278476</xdr:colOff>
      <xdr:row>44</xdr:row>
      <xdr:rowOff>20149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E1BF8E-294C-4E3C-AC1B-2372736D4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128076" cy="78782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E964CC-9010-4D21-B69D-3BA9134363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25</xdr:col>
      <xdr:colOff>68301</xdr:colOff>
      <xdr:row>31</xdr:row>
      <xdr:rowOff>153246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32E3C22-FAB3-43E9-B911-F3816919F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1650701" cy="605874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535687</xdr:colOff>
      <xdr:row>41</xdr:row>
      <xdr:rowOff>163011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C60026-9666-44B3-A7C3-964D7DCCF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385287" cy="77830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202010</xdr:colOff>
      <xdr:row>35</xdr:row>
      <xdr:rowOff>115220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D02D2B-0378-4A04-A902-32BA466AD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222810" cy="659222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449950</xdr:colOff>
      <xdr:row>41</xdr:row>
      <xdr:rowOff>1064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31B547-C85E-40D5-AAD3-709191909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299550" cy="762106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145107</xdr:colOff>
      <xdr:row>42</xdr:row>
      <xdr:rowOff>58248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E358C2-0300-4100-ACCF-C8E7A814D8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5994707" cy="786874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259423</xdr:colOff>
      <xdr:row>42</xdr:row>
      <xdr:rowOff>153511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BB31D9-9D80-4EFE-B930-018801EB67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109023" cy="79640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D16" sqref="D1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300</v>
      </c>
      <c r="C2" s="4">
        <f>B2*1.2</f>
        <v>360</v>
      </c>
      <c r="D2" s="4">
        <f t="shared" ref="D2:D13" si="2">C2*1.2</f>
        <v>432</v>
      </c>
      <c r="E2" s="5">
        <f t="shared" ref="E2:E13" si="3">R2</f>
        <v>2500000</v>
      </c>
      <c r="F2" s="10">
        <f t="shared" ref="F2:F13" si="4">ROUND((E2/B2),0)</f>
        <v>8333</v>
      </c>
      <c r="G2" s="10">
        <f t="shared" ref="G2:G13" si="5">ROUND((E2/C2),0)</f>
        <v>6944</v>
      </c>
      <c r="H2" s="10">
        <f t="shared" ref="H2:H13" si="6">ROUND((E2/D2),0)</f>
        <v>5787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300</v>
      </c>
      <c r="R2" s="2">
        <v>2500000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390</v>
      </c>
      <c r="C3" s="4">
        <f t="shared" ref="C3:C15" si="9">B3*1.2</f>
        <v>468</v>
      </c>
      <c r="D3" s="4">
        <f t="shared" si="2"/>
        <v>561.6</v>
      </c>
      <c r="E3" s="16">
        <f t="shared" si="3"/>
        <v>2600000</v>
      </c>
      <c r="F3" s="10">
        <f t="shared" si="4"/>
        <v>6667</v>
      </c>
      <c r="G3" s="10">
        <f t="shared" si="5"/>
        <v>5556</v>
      </c>
      <c r="H3" s="10">
        <f t="shared" si="6"/>
        <v>4630</v>
      </c>
      <c r="I3" s="10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390</v>
      </c>
      <c r="R3" s="2">
        <v>2600000</v>
      </c>
      <c r="S3" s="8"/>
      <c r="T3" s="8"/>
    </row>
    <row r="4" spans="1:20" x14ac:dyDescent="0.25">
      <c r="A4" s="4">
        <f t="shared" si="0"/>
        <v>0</v>
      </c>
      <c r="B4" s="4">
        <f t="shared" si="1"/>
        <v>300</v>
      </c>
      <c r="C4" s="4">
        <f t="shared" si="9"/>
        <v>360</v>
      </c>
      <c r="D4" s="4">
        <f t="shared" si="2"/>
        <v>432</v>
      </c>
      <c r="E4" s="16">
        <f t="shared" si="3"/>
        <v>2700000</v>
      </c>
      <c r="F4" s="10">
        <f t="shared" si="4"/>
        <v>9000</v>
      </c>
      <c r="G4" s="15">
        <f t="shared" si="5"/>
        <v>7500</v>
      </c>
      <c r="H4" s="10">
        <f t="shared" si="6"/>
        <v>6250</v>
      </c>
      <c r="I4" s="10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300</v>
      </c>
      <c r="R4" s="2">
        <v>2700000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308.33333333333337</v>
      </c>
      <c r="C5" s="4">
        <f t="shared" si="9"/>
        <v>370.00000000000006</v>
      </c>
      <c r="D5" s="4">
        <f t="shared" si="2"/>
        <v>444.00000000000006</v>
      </c>
      <c r="E5" s="16">
        <f t="shared" si="3"/>
        <v>2500000</v>
      </c>
      <c r="F5" s="10">
        <f t="shared" si="4"/>
        <v>8108</v>
      </c>
      <c r="G5" s="10">
        <f t="shared" si="5"/>
        <v>6757</v>
      </c>
      <c r="H5" s="10">
        <f t="shared" si="6"/>
        <v>5631</v>
      </c>
      <c r="I5" s="10" t="e">
        <f>#REF!</f>
        <v>#REF!</v>
      </c>
      <c r="J5" s="4">
        <f t="shared" si="7"/>
        <v>0</v>
      </c>
      <c r="O5">
        <v>0</v>
      </c>
      <c r="P5">
        <v>370</v>
      </c>
      <c r="Q5">
        <f t="shared" ref="Q5:Q12" si="10">P5/1.2</f>
        <v>308.33333333333337</v>
      </c>
      <c r="R5" s="2">
        <v>2500000</v>
      </c>
      <c r="S5" s="8"/>
      <c r="T5" s="8"/>
    </row>
    <row r="6" spans="1:20" x14ac:dyDescent="0.25">
      <c r="A6" s="4">
        <f t="shared" si="0"/>
        <v>0</v>
      </c>
      <c r="B6" s="4">
        <f t="shared" si="1"/>
        <v>291.66666666666669</v>
      </c>
      <c r="C6" s="4">
        <f t="shared" si="9"/>
        <v>350</v>
      </c>
      <c r="D6" s="4">
        <f t="shared" si="2"/>
        <v>420</v>
      </c>
      <c r="E6" s="16">
        <f t="shared" si="3"/>
        <v>2000000</v>
      </c>
      <c r="F6" s="10">
        <f t="shared" si="4"/>
        <v>6857</v>
      </c>
      <c r="G6" s="10">
        <f t="shared" si="5"/>
        <v>5714</v>
      </c>
      <c r="H6" s="10">
        <f t="shared" si="6"/>
        <v>4762</v>
      </c>
      <c r="I6" s="10" t="e">
        <f>#REF!</f>
        <v>#REF!</v>
      </c>
      <c r="J6" s="4" t="str">
        <f t="shared" si="7"/>
        <v>11.05.22</v>
      </c>
      <c r="O6">
        <v>0</v>
      </c>
      <c r="P6">
        <v>350</v>
      </c>
      <c r="Q6">
        <f t="shared" si="10"/>
        <v>291.66666666666669</v>
      </c>
      <c r="R6" s="2">
        <v>2000000</v>
      </c>
      <c r="S6" s="8" t="s">
        <v>17</v>
      </c>
      <c r="T6" s="8"/>
    </row>
    <row r="7" spans="1:20" x14ac:dyDescent="0.25">
      <c r="A7" s="4">
        <f t="shared" si="0"/>
        <v>0</v>
      </c>
      <c r="B7" s="4">
        <f t="shared" si="1"/>
        <v>240</v>
      </c>
      <c r="C7" s="4">
        <f t="shared" si="9"/>
        <v>288</v>
      </c>
      <c r="D7" s="4">
        <f t="shared" si="2"/>
        <v>345.59999999999997</v>
      </c>
      <c r="E7" s="16">
        <f t="shared" si="3"/>
        <v>2510000</v>
      </c>
      <c r="F7" s="10">
        <f t="shared" si="4"/>
        <v>10458</v>
      </c>
      <c r="G7" s="15">
        <f t="shared" si="5"/>
        <v>8715</v>
      </c>
      <c r="H7" s="10">
        <f t="shared" si="6"/>
        <v>7263</v>
      </c>
      <c r="I7" s="10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240</v>
      </c>
      <c r="R7" s="2">
        <v>2510000</v>
      </c>
      <c r="S7" s="8"/>
      <c r="T7" s="8"/>
    </row>
    <row r="8" spans="1:20" x14ac:dyDescent="0.25">
      <c r="A8" s="4">
        <f t="shared" si="0"/>
        <v>0</v>
      </c>
      <c r="B8" s="4">
        <f t="shared" si="1"/>
        <v>333.33333333333337</v>
      </c>
      <c r="C8" s="4">
        <f t="shared" si="9"/>
        <v>400.00000000000006</v>
      </c>
      <c r="D8" s="4">
        <f t="shared" si="2"/>
        <v>480.00000000000006</v>
      </c>
      <c r="E8" s="16">
        <f t="shared" si="3"/>
        <v>3000000</v>
      </c>
      <c r="F8" s="10">
        <f t="shared" si="4"/>
        <v>9000</v>
      </c>
      <c r="G8" s="10">
        <f t="shared" si="5"/>
        <v>7500</v>
      </c>
      <c r="H8" s="10">
        <f t="shared" si="6"/>
        <v>6250</v>
      </c>
      <c r="I8" s="10" t="e">
        <f>#REF!</f>
        <v>#REF!</v>
      </c>
      <c r="J8" s="4">
        <f t="shared" si="7"/>
        <v>0</v>
      </c>
      <c r="O8">
        <v>0</v>
      </c>
      <c r="P8">
        <v>400</v>
      </c>
      <c r="Q8">
        <f t="shared" si="10"/>
        <v>333.33333333333337</v>
      </c>
      <c r="R8" s="2">
        <v>3000000</v>
      </c>
      <c r="S8" s="8"/>
      <c r="T8" s="8"/>
    </row>
    <row r="9" spans="1:20" x14ac:dyDescent="0.25">
      <c r="A9" s="4">
        <f t="shared" si="0"/>
        <v>0</v>
      </c>
      <c r="B9" s="4">
        <f t="shared" si="1"/>
        <v>260</v>
      </c>
      <c r="C9" s="4">
        <f t="shared" si="9"/>
        <v>312</v>
      </c>
      <c r="D9" s="4">
        <f t="shared" si="2"/>
        <v>374.4</v>
      </c>
      <c r="E9" s="16">
        <f t="shared" si="3"/>
        <v>2400000</v>
      </c>
      <c r="F9" s="10">
        <f t="shared" si="4"/>
        <v>9231</v>
      </c>
      <c r="G9" s="10">
        <f t="shared" si="5"/>
        <v>7692</v>
      </c>
      <c r="H9" s="10">
        <f t="shared" si="6"/>
        <v>6410</v>
      </c>
      <c r="I9" s="10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260</v>
      </c>
      <c r="R9" s="2">
        <v>2400000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280</v>
      </c>
      <c r="C10" s="4">
        <f t="shared" si="9"/>
        <v>336</v>
      </c>
      <c r="D10" s="4">
        <f t="shared" si="2"/>
        <v>403.2</v>
      </c>
      <c r="E10" s="16">
        <f t="shared" si="3"/>
        <v>2600000</v>
      </c>
      <c r="F10" s="10">
        <f t="shared" si="4"/>
        <v>9286</v>
      </c>
      <c r="G10" s="15">
        <f t="shared" si="5"/>
        <v>7738</v>
      </c>
      <c r="H10" s="10">
        <f t="shared" si="6"/>
        <v>6448</v>
      </c>
      <c r="I10" s="10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280</v>
      </c>
      <c r="R10" s="2">
        <v>2600000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245.83333333333334</v>
      </c>
      <c r="C11" s="4">
        <f t="shared" si="9"/>
        <v>295</v>
      </c>
      <c r="D11" s="4">
        <f t="shared" si="2"/>
        <v>354</v>
      </c>
      <c r="E11" s="5">
        <f t="shared" si="3"/>
        <v>2650000</v>
      </c>
      <c r="F11" s="10">
        <f t="shared" si="4"/>
        <v>10780</v>
      </c>
      <c r="G11" s="15">
        <f t="shared" si="5"/>
        <v>8983</v>
      </c>
      <c r="H11" s="10">
        <f t="shared" si="6"/>
        <v>7486</v>
      </c>
      <c r="I11" s="4" t="e">
        <f>#REF!</f>
        <v>#REF!</v>
      </c>
      <c r="J11" s="4">
        <f t="shared" si="7"/>
        <v>0</v>
      </c>
      <c r="O11">
        <v>0</v>
      </c>
      <c r="P11">
        <v>295</v>
      </c>
      <c r="Q11">
        <f t="shared" si="10"/>
        <v>245.83333333333334</v>
      </c>
      <c r="R11" s="2">
        <v>2650000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250</v>
      </c>
      <c r="C12" s="4">
        <f t="shared" si="9"/>
        <v>300</v>
      </c>
      <c r="D12" s="4">
        <f t="shared" si="2"/>
        <v>360</v>
      </c>
      <c r="E12" s="5">
        <f t="shared" si="3"/>
        <v>2500000</v>
      </c>
      <c r="F12" s="10">
        <f t="shared" si="4"/>
        <v>10000</v>
      </c>
      <c r="G12" s="15">
        <f t="shared" si="5"/>
        <v>8333</v>
      </c>
      <c r="H12" s="10">
        <f t="shared" si="6"/>
        <v>6944</v>
      </c>
      <c r="I12" s="4" t="e">
        <f>#REF!</f>
        <v>#REF!</v>
      </c>
      <c r="J12" s="4">
        <f t="shared" si="7"/>
        <v>0</v>
      </c>
      <c r="O12">
        <v>0</v>
      </c>
      <c r="P12">
        <v>300</v>
      </c>
      <c r="Q12">
        <f t="shared" si="10"/>
        <v>250</v>
      </c>
      <c r="R12" s="2">
        <v>2500000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9" spans="7:24" x14ac:dyDescent="0.25">
      <c r="G19" t="s">
        <v>14</v>
      </c>
      <c r="H19">
        <v>300</v>
      </c>
    </row>
    <row r="20" spans="7:24" x14ac:dyDescent="0.25">
      <c r="G20" t="s">
        <v>15</v>
      </c>
      <c r="H20">
        <v>7000</v>
      </c>
    </row>
    <row r="21" spans="7:24" x14ac:dyDescent="0.25">
      <c r="G21" t="s">
        <v>16</v>
      </c>
      <c r="H21">
        <f>H20*H19</f>
        <v>2100000</v>
      </c>
      <c r="O21" t="s">
        <v>18</v>
      </c>
    </row>
    <row r="22" spans="7:24" x14ac:dyDescent="0.25">
      <c r="G22" s="6"/>
      <c r="H22" s="6"/>
      <c r="O22">
        <v>3.91</v>
      </c>
      <c r="P22">
        <v>3.07</v>
      </c>
      <c r="Q22">
        <f>P22*O22</f>
        <v>12.0037</v>
      </c>
    </row>
    <row r="23" spans="7:24" x14ac:dyDescent="0.25">
      <c r="G23" t="s">
        <v>19</v>
      </c>
      <c r="O23">
        <v>2.5</v>
      </c>
      <c r="P23">
        <v>2.5</v>
      </c>
      <c r="Q23">
        <f t="shared" ref="Q23:Q27" si="21">P23*O23</f>
        <v>6.25</v>
      </c>
    </row>
    <row r="24" spans="7:24" x14ac:dyDescent="0.25">
      <c r="G24" t="s">
        <v>20</v>
      </c>
      <c r="O24">
        <v>1.2</v>
      </c>
      <c r="P24" s="11">
        <v>0.88</v>
      </c>
      <c r="Q24">
        <f t="shared" si="21"/>
        <v>1.056</v>
      </c>
      <c r="R24" s="13"/>
      <c r="T24" s="11"/>
      <c r="U24" s="11"/>
      <c r="V24" s="11"/>
      <c r="W24" s="11"/>
      <c r="X24" s="11"/>
    </row>
    <row r="25" spans="7:24" x14ac:dyDescent="0.25">
      <c r="G25" t="s">
        <v>21</v>
      </c>
      <c r="O25">
        <v>1.8</v>
      </c>
      <c r="P25" s="11">
        <v>0.88</v>
      </c>
      <c r="Q25">
        <f t="shared" si="21"/>
        <v>1.5840000000000001</v>
      </c>
      <c r="R25" s="14"/>
      <c r="T25" s="14"/>
      <c r="U25" s="14"/>
      <c r="V25" s="11"/>
      <c r="W25" s="11"/>
      <c r="X25" s="11"/>
    </row>
    <row r="26" spans="7:24" x14ac:dyDescent="0.25">
      <c r="O26">
        <v>1.48</v>
      </c>
      <c r="P26" s="11">
        <v>0.88</v>
      </c>
      <c r="Q26">
        <f t="shared" si="21"/>
        <v>1.3024</v>
      </c>
      <c r="R26" s="11"/>
      <c r="T26" s="11"/>
      <c r="U26" s="11"/>
      <c r="V26" s="11"/>
      <c r="W26" s="11"/>
      <c r="X26" s="11"/>
    </row>
    <row r="27" spans="7:24" x14ac:dyDescent="0.25">
      <c r="O27">
        <v>1.2</v>
      </c>
      <c r="P27" s="11">
        <v>0.88</v>
      </c>
      <c r="Q27">
        <f t="shared" si="21"/>
        <v>1.056</v>
      </c>
      <c r="R27" s="11"/>
      <c r="T27" s="11"/>
      <c r="U27" s="11"/>
      <c r="V27" s="11"/>
      <c r="W27" s="11"/>
      <c r="X27" s="11"/>
    </row>
    <row r="28" spans="7:24" x14ac:dyDescent="0.25">
      <c r="P28" s="11"/>
      <c r="Q28" s="11">
        <f>SUM(Q22:Q27)</f>
        <v>23.252100000000002</v>
      </c>
      <c r="R28" s="12"/>
      <c r="T28" s="12"/>
      <c r="U28" s="12"/>
      <c r="V28" s="11"/>
      <c r="W28" s="11"/>
      <c r="X28" s="11"/>
    </row>
    <row r="29" spans="7:24" x14ac:dyDescent="0.25">
      <c r="P29" s="11"/>
      <c r="Q29" s="11">
        <f>Q28*10.764</f>
        <v>250.28560440000001</v>
      </c>
      <c r="R29" s="11"/>
      <c r="T29" s="11"/>
      <c r="U29" s="11"/>
      <c r="V29" s="11"/>
      <c r="W29" s="11"/>
      <c r="X29" s="11"/>
    </row>
    <row r="30" spans="7:24" x14ac:dyDescent="0.25">
      <c r="P30" s="11"/>
      <c r="Q30" s="11">
        <f>H19/Q29</f>
        <v>1.1986306632344212</v>
      </c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2024-01-25T06:34:44Z</dcterms:modified>
</cp:coreProperties>
</file>