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B0256C5-702D-46A2-84A3-4C9520E44A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H11" i="1"/>
  <c r="B20" i="1"/>
  <c r="F7" i="1"/>
  <c r="F6" i="1"/>
  <c r="F5" i="1"/>
  <c r="F8" i="1" s="1"/>
  <c r="F9" i="1" s="1"/>
  <c r="J28" i="1"/>
  <c r="J33" i="1" l="1"/>
  <c r="J27" i="1" l="1"/>
  <c r="J32" i="1" l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I35" i="1" s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  <c r="B21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<sst xmlns="http://schemas.openxmlformats.org/spreadsheetml/2006/main" count="29" uniqueCount="27">
  <si>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</si>
  <si>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</si>
  <si>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</si>
  <si>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</si>
  <si>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</si>
  <si>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</si>
  <si>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</si>
  <si>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</si>
  <si>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</si>
  <si>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</si>
  <si>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</si>
  <si>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</si>
  <si>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</si>
  <si>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</si>
  <si>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</si>
  <si>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</si>
  <si>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</si>
  <si>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</si>
  <si>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</si>
  <si>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</si>
  <si>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</si>
  <si>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</si>
  <si>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</si>
  <si>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</si>
  <si>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</si>
  <si>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Carparking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</si>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</sst>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36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7F43A-8666-4ECC-ABB4-CB6C30F0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6963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334102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502F3-7681-41BB-B439-49A5F924B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10902" cy="72590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295997</xdr:colOff>
      <xdr:row>39</xdr:row>
      <xdr:rowOff>58195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CB2408-12D8-493D-852A-78603391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72797" cy="748769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257892</xdr:colOff>
      <xdr:row>40</xdr:row>
      <xdr:rowOff>143932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4059C4-F162-475C-806E-09674647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34692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D8C4E1-8066-45F6-92F6-6E9A0EBFC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919F6C-E074-46AE-A630-D7C60E8CD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230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68301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CEAD7-5C0E-485B-B63D-6FA524E2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0701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506512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AFA1C-B2E9-4299-BC69-BEF9088B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88912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A2C8B-7DC9-430D-96AB-BA4D016F2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/>
      <c r="C2" s="31"/>
      <c r="D2" s="39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25500</v>
      </c>
      <c r="C3" s="32"/>
      <c r="D3" s="29"/>
      <c r="E3" s="10"/>
      <c r="F3" s="5">
        <v>2025</v>
      </c>
      <c r="G3" s="7">
        <v>2024</v>
      </c>
      <c r="H3" s="8">
        <f>G3-F3</f>
        <v>-1</v>
      </c>
      <c r="I3" s="6"/>
      <c r="L3" s="5"/>
      <c r="M3" s="7"/>
      <c r="N3" s="8"/>
      <c r="O3" s="6"/>
    </row>
    <row r="4" spans="1:15" ht="33" x14ac:dyDescent="0.3">
      <c r="A4" s="27" t="s">
        <v>1</v>
      </c>
      <c r="B4" s="32">
        <v>2800</v>
      </c>
      <c r="C4" s="32"/>
      <c r="D4" s="29"/>
      <c r="E4" s="10"/>
      <c r="F4" s="9" t="s">
        <v>24</v>
      </c>
      <c r="I4" s="6"/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22700</v>
      </c>
      <c r="C5" s="32"/>
      <c r="D5" s="29"/>
      <c r="E5" s="16"/>
      <c r="F5" s="50">
        <f>91.096*10.764</f>
        <v>980.55734399999994</v>
      </c>
      <c r="G5" s="19"/>
      <c r="H5" s="10">
        <v>26458000</v>
      </c>
      <c r="I5" s="35"/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2800</v>
      </c>
      <c r="C6" s="32"/>
      <c r="D6" s="29"/>
      <c r="E6" s="51"/>
      <c r="F6" s="51">
        <f>6.84*10.764</f>
        <v>73.62576</v>
      </c>
      <c r="G6" s="20"/>
      <c r="H6" s="12">
        <v>1322900</v>
      </c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/>
      <c r="D7" s="40"/>
      <c r="E7" s="52"/>
      <c r="F7" s="16">
        <f>2.865*10.764</f>
        <v>30.83886</v>
      </c>
      <c r="G7" s="20"/>
      <c r="H7" s="21">
        <v>1587500</v>
      </c>
      <c r="I7" s="15"/>
      <c r="J7" s="15"/>
      <c r="M7" s="53"/>
      <c r="N7" s="54"/>
    </row>
    <row r="8" spans="1:15" ht="16.5" x14ac:dyDescent="0.3">
      <c r="A8" s="26" t="s">
        <v>5</v>
      </c>
      <c r="B8" s="28">
        <f>B9-B7</f>
        <v>60</v>
      </c>
      <c r="C8" s="28"/>
      <c r="D8" s="41"/>
      <c r="E8" s="37"/>
      <c r="F8" s="16">
        <f>SUM(F5:F7)</f>
        <v>1085.021964</v>
      </c>
      <c r="G8" s="21">
        <f>100.81*10.764</f>
        <v>1085.1188399999999</v>
      </c>
      <c r="H8" s="21">
        <v>0</v>
      </c>
      <c r="I8" s="15"/>
      <c r="J8" s="15"/>
      <c r="M8" s="53"/>
      <c r="N8" s="54"/>
    </row>
    <row r="9" spans="1:15" ht="16.5" x14ac:dyDescent="0.3">
      <c r="A9" s="26" t="s">
        <v>6</v>
      </c>
      <c r="B9" s="28">
        <v>60</v>
      </c>
      <c r="C9" s="28"/>
      <c r="D9" s="40"/>
      <c r="E9" s="36"/>
      <c r="F9" s="38">
        <f>F8*1.1</f>
        <v>1193.5241604</v>
      </c>
      <c r="G9" s="34"/>
      <c r="H9" s="21">
        <v>38772</v>
      </c>
      <c r="I9" s="15"/>
      <c r="J9" s="15"/>
      <c r="K9" s="12"/>
      <c r="L9" s="12"/>
      <c r="M9" s="11"/>
      <c r="N9" s="54"/>
    </row>
    <row r="10" spans="1:15" ht="33" x14ac:dyDescent="0.3">
      <c r="A10" s="27" t="s">
        <v>7</v>
      </c>
      <c r="B10" s="28">
        <f>90*B7/B9</f>
        <v>0</v>
      </c>
      <c r="C10" s="28"/>
      <c r="D10" s="40"/>
      <c r="E10" s="36"/>
      <c r="F10" s="16"/>
      <c r="G10" s="19"/>
      <c r="H10" s="10">
        <v>30000</v>
      </c>
      <c r="I10" s="15"/>
      <c r="J10" s="15"/>
      <c r="K10" s="12"/>
      <c r="L10" s="12"/>
      <c r="M10" s="11"/>
      <c r="N10" s="54"/>
    </row>
    <row r="11" spans="1:15" ht="16.5" x14ac:dyDescent="0.3">
      <c r="A11" s="26"/>
      <c r="B11" s="33">
        <f>B10%</f>
        <v>0</v>
      </c>
      <c r="C11" s="33"/>
      <c r="D11" s="42"/>
      <c r="E11" s="24"/>
      <c r="F11" s="10"/>
      <c r="G11" s="20"/>
      <c r="H11" s="10">
        <f>SUM(H5:H10)</f>
        <v>29437172</v>
      </c>
      <c r="I11" s="15"/>
      <c r="J11" s="15"/>
      <c r="K11" s="12"/>
      <c r="L11" s="12"/>
      <c r="M11" s="11"/>
      <c r="N11" s="55"/>
    </row>
    <row r="12" spans="1:15" ht="16.5" x14ac:dyDescent="0.3">
      <c r="A12" s="26" t="s">
        <v>8</v>
      </c>
      <c r="B12" s="32">
        <f>B6*B11</f>
        <v>0</v>
      </c>
      <c r="C12" s="32"/>
      <c r="D12" s="43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6" t="s">
        <v>9</v>
      </c>
      <c r="B13" s="32">
        <f>B6-B12</f>
        <v>2800</v>
      </c>
      <c r="C13" s="32"/>
      <c r="D13" s="43"/>
      <c r="E13" s="1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6" t="s">
        <v>2</v>
      </c>
      <c r="B14" s="32">
        <f>B5</f>
        <v>22700</v>
      </c>
      <c r="C14" s="32"/>
      <c r="D14" s="29"/>
      <c r="E14" s="10"/>
      <c r="H14" s="21"/>
      <c r="I14" s="15"/>
      <c r="J14" s="15"/>
      <c r="K14" s="12"/>
      <c r="L14" s="12"/>
      <c r="M14" s="11"/>
      <c r="N14" s="8"/>
    </row>
    <row r="15" spans="1:15" ht="16.5" x14ac:dyDescent="0.3">
      <c r="A15" s="26" t="s">
        <v>10</v>
      </c>
      <c r="B15" s="32">
        <f>B14+B13</f>
        <v>25500</v>
      </c>
      <c r="C15" s="32"/>
      <c r="D15" s="29"/>
      <c r="E15" s="10"/>
      <c r="G15" s="22"/>
      <c r="H15" s="21"/>
      <c r="I15" s="12"/>
      <c r="J15" s="12"/>
      <c r="K15" s="12"/>
      <c r="L15" s="12"/>
      <c r="M15" s="11"/>
      <c r="N15" s="8"/>
    </row>
    <row r="16" spans="1:15" ht="16.5" x14ac:dyDescent="0.3">
      <c r="A16" s="45" t="s">
        <v>23</v>
      </c>
      <c r="B16" s="44">
        <v>1085</v>
      </c>
      <c r="C16" s="44"/>
      <c r="D16" s="45"/>
      <c r="E16" s="10"/>
      <c r="G16" s="23"/>
      <c r="H16" s="20"/>
      <c r="I16" s="10"/>
      <c r="N16" s="54"/>
    </row>
    <row r="17" spans="1:15" ht="16.5" x14ac:dyDescent="0.3">
      <c r="A17" s="45" t="s">
        <v>11</v>
      </c>
      <c r="B17" s="46">
        <f>B16*B15</f>
        <v>27667500</v>
      </c>
      <c r="C17" s="46"/>
      <c r="D17" s="47"/>
      <c r="E17" s="10"/>
      <c r="G17" s="21"/>
      <c r="H17" s="20"/>
      <c r="I17" s="10"/>
      <c r="N17" s="20"/>
      <c r="O17" s="10"/>
    </row>
    <row r="18" spans="1:15" ht="16.5" x14ac:dyDescent="0.3">
      <c r="A18" s="45" t="s">
        <v>25</v>
      </c>
      <c r="B18" s="46">
        <v>1600000</v>
      </c>
      <c r="C18" s="46"/>
      <c r="D18" s="47"/>
      <c r="E18" s="10"/>
      <c r="G18" s="21"/>
      <c r="H18" s="20"/>
      <c r="I18" s="10"/>
      <c r="N18" s="20"/>
      <c r="O18" s="10"/>
    </row>
    <row r="19" spans="1:15" ht="16.5" x14ac:dyDescent="0.3">
      <c r="A19" s="45" t="s">
        <v>26</v>
      </c>
      <c r="B19" s="46">
        <f>B18+B17</f>
        <v>29267500</v>
      </c>
      <c r="C19" s="46"/>
      <c r="D19" s="47"/>
      <c r="E19" s="10"/>
      <c r="G19" s="21"/>
      <c r="H19" s="20"/>
      <c r="I19" s="10"/>
      <c r="N19" s="20"/>
      <c r="O19" s="10"/>
    </row>
    <row r="20" spans="1:15" ht="16.5" x14ac:dyDescent="0.3">
      <c r="A20" s="45" t="s">
        <v>12</v>
      </c>
      <c r="B20" s="46">
        <f>1194*2800</f>
        <v>3343200</v>
      </c>
      <c r="C20" s="46"/>
      <c r="D20" s="47"/>
      <c r="E20" s="10"/>
      <c r="G20" s="10"/>
    </row>
    <row r="21" spans="1:15" ht="16.5" x14ac:dyDescent="0.3">
      <c r="A21" s="44" t="s">
        <v>16</v>
      </c>
      <c r="B21" s="48">
        <f>B17*0.03/12</f>
        <v>69168.75</v>
      </c>
      <c r="C21" s="46"/>
      <c r="D21" s="46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49" t="s">
        <v>20</v>
      </c>
      <c r="C26" s="49" t="s">
        <v>15</v>
      </c>
      <c r="D26" s="50" t="s">
        <v>21</v>
      </c>
      <c r="E26" s="50"/>
      <c r="F26" s="50" t="s">
        <v>11</v>
      </c>
      <c r="G26" s="50" t="s">
        <v>17</v>
      </c>
      <c r="H26" s="50" t="s">
        <v>18</v>
      </c>
      <c r="I26" s="50" t="s">
        <v>19</v>
      </c>
      <c r="J26" s="50"/>
    </row>
    <row r="27" spans="1:15" ht="17.25" x14ac:dyDescent="0.3">
      <c r="B27" s="49"/>
      <c r="C27" s="49">
        <v>1085</v>
      </c>
      <c r="D27" s="50"/>
      <c r="E27" s="50"/>
      <c r="F27" s="50">
        <v>28000000</v>
      </c>
      <c r="G27" s="16">
        <f t="shared" ref="G27:G33" si="0">F27/C27</f>
        <v>25806.451612903227</v>
      </c>
      <c r="H27" s="16" t="e">
        <f>F27/D27</f>
        <v>#DIV/0!</v>
      </c>
      <c r="I27" s="16" t="e">
        <f t="shared" ref="I27:I33" si="1">F27/B27</f>
        <v>#DIV/0!</v>
      </c>
      <c r="J27" s="50">
        <f>B27/C27</f>
        <v>0</v>
      </c>
      <c r="K27" s="25"/>
    </row>
    <row r="28" spans="1:15" ht="17.25" x14ac:dyDescent="0.3">
      <c r="B28" s="49"/>
      <c r="C28" s="49">
        <v>1085</v>
      </c>
      <c r="D28" s="50"/>
      <c r="E28" s="50"/>
      <c r="F28" s="50">
        <v>28500000</v>
      </c>
      <c r="G28" s="16">
        <f t="shared" si="0"/>
        <v>26267.281105990784</v>
      </c>
      <c r="H28" s="16" t="e">
        <f>F28/D28</f>
        <v>#DIV/0!</v>
      </c>
      <c r="I28" s="16" t="e">
        <f t="shared" si="1"/>
        <v>#DIV/0!</v>
      </c>
      <c r="J28" s="50">
        <f>B28/C28</f>
        <v>0</v>
      </c>
      <c r="K28" s="25"/>
    </row>
    <row r="29" spans="1:15" x14ac:dyDescent="0.25">
      <c r="B29" s="49"/>
      <c r="C29" s="49">
        <v>1085</v>
      </c>
      <c r="D29" s="50"/>
      <c r="E29" s="50"/>
      <c r="F29" s="16">
        <v>27500000</v>
      </c>
      <c r="G29" s="16">
        <f t="shared" si="0"/>
        <v>25345.622119815667</v>
      </c>
      <c r="H29" s="16" t="e">
        <f t="shared" ref="H29:H33" si="2">F29/D29</f>
        <v>#DIV/0!</v>
      </c>
      <c r="I29" s="16" t="e">
        <f t="shared" si="1"/>
        <v>#DIV/0!</v>
      </c>
      <c r="J29" s="50">
        <f t="shared" ref="J29:J33" si="3">D29/C29</f>
        <v>0</v>
      </c>
    </row>
    <row r="30" spans="1:15" x14ac:dyDescent="0.25">
      <c r="B30" s="49"/>
      <c r="C30" s="49">
        <v>1085</v>
      </c>
      <c r="D30" s="50"/>
      <c r="E30" s="50"/>
      <c r="F30" s="16">
        <v>29000000</v>
      </c>
      <c r="G30" s="16">
        <f t="shared" si="0"/>
        <v>26728.11059907834</v>
      </c>
      <c r="H30" s="16" t="e">
        <f t="shared" si="2"/>
        <v>#DIV/0!</v>
      </c>
      <c r="I30" s="16" t="e">
        <f t="shared" si="1"/>
        <v>#DIV/0!</v>
      </c>
      <c r="J30" s="50">
        <f t="shared" si="3"/>
        <v>0</v>
      </c>
    </row>
    <row r="31" spans="1:15" x14ac:dyDescent="0.25">
      <c r="B31" s="49"/>
      <c r="C31" s="49">
        <v>1085</v>
      </c>
      <c r="D31" s="50"/>
      <c r="E31" s="50"/>
      <c r="F31" s="16">
        <v>29400000</v>
      </c>
      <c r="G31" s="16">
        <f t="shared" si="0"/>
        <v>27096.774193548386</v>
      </c>
      <c r="H31" s="16" t="e">
        <f t="shared" si="2"/>
        <v>#DIV/0!</v>
      </c>
      <c r="I31" s="16" t="e">
        <f t="shared" si="1"/>
        <v>#DIV/0!</v>
      </c>
      <c r="J31" s="50">
        <f t="shared" si="3"/>
        <v>0</v>
      </c>
    </row>
    <row r="32" spans="1:15" x14ac:dyDescent="0.25">
      <c r="B32" s="49"/>
      <c r="C32" s="49"/>
      <c r="D32" s="50"/>
      <c r="E32" s="50"/>
      <c r="F32" s="16"/>
      <c r="G32" s="16" t="e">
        <f t="shared" si="0"/>
        <v>#DIV/0!</v>
      </c>
      <c r="H32" s="16" t="e">
        <f t="shared" si="2"/>
        <v>#DIV/0!</v>
      </c>
      <c r="I32" s="16" t="e">
        <f t="shared" si="1"/>
        <v>#DIV/0!</v>
      </c>
      <c r="J32" s="50" t="e">
        <f t="shared" si="3"/>
        <v>#DIV/0!</v>
      </c>
    </row>
    <row r="33" spans="1:10" x14ac:dyDescent="0.25">
      <c r="B33" s="49"/>
      <c r="C33" s="49"/>
      <c r="D33" s="50"/>
      <c r="E33" s="50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50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49">
        <v>1085</v>
      </c>
      <c r="C35" s="49">
        <v>20000000</v>
      </c>
      <c r="D35" s="50">
        <f>C35/B35</f>
        <v>18433.179723502304</v>
      </c>
      <c r="E35" s="50">
        <v>1200000</v>
      </c>
      <c r="F35" s="50">
        <v>30000</v>
      </c>
      <c r="G35" s="16">
        <f>F35+E35+C35</f>
        <v>21230000</v>
      </c>
      <c r="H35" s="50">
        <f>G35/B35</f>
        <v>19566.820276497696</v>
      </c>
      <c r="I35" s="16" t="e">
        <f>G35/A35</f>
        <v>#DIV/0!</v>
      </c>
    </row>
    <row r="36" spans="1:10" x14ac:dyDescent="0.25">
      <c r="B36" s="49">
        <v>1085</v>
      </c>
      <c r="C36" s="49">
        <v>24657000</v>
      </c>
      <c r="D36" s="50">
        <f>C36/B36</f>
        <v>22725.345622119814</v>
      </c>
      <c r="E36" s="50">
        <v>1479500</v>
      </c>
      <c r="F36" s="50">
        <v>30000</v>
      </c>
      <c r="G36" s="16">
        <f>F36+E36+C36</f>
        <v>26166500</v>
      </c>
      <c r="H36" s="50">
        <f>G36/B36</f>
        <v>24116.589861751152</v>
      </c>
      <c r="I36" s="16"/>
    </row>
    <row r="37" spans="1:10" x14ac:dyDescent="0.25">
      <c r="B37" s="49">
        <v>1085</v>
      </c>
      <c r="C37" s="49">
        <v>24975750</v>
      </c>
      <c r="D37" s="50">
        <f>C37/B37</f>
        <v>23019.124423963134</v>
      </c>
      <c r="E37" s="50">
        <v>1498600</v>
      </c>
      <c r="F37" s="50">
        <v>30000</v>
      </c>
      <c r="G37" s="16">
        <f>F37+E37+C37</f>
        <v>26504350</v>
      </c>
      <c r="H37" s="50">
        <f>G37/B37</f>
        <v>24427.972350230415</v>
      </c>
      <c r="I37" s="50"/>
    </row>
    <row r="38" spans="1:10" ht="15.75" x14ac:dyDescent="0.25">
      <c r="A38" s="11"/>
      <c r="B38" s="49">
        <v>1085</v>
      </c>
      <c r="C38" s="49">
        <v>26501500</v>
      </c>
      <c r="D38" s="50">
        <f>C38/B38</f>
        <v>24425.345622119814</v>
      </c>
      <c r="E38" s="50">
        <v>1590100</v>
      </c>
      <c r="F38" s="50">
        <v>30000</v>
      </c>
      <c r="G38" s="16">
        <f>F38+E38+C38</f>
        <v>28121600</v>
      </c>
      <c r="H38" s="50">
        <f>G38/B38</f>
        <v>25918.525345622118</v>
      </c>
      <c r="I38" s="50"/>
    </row>
    <row r="39" spans="1:10" ht="15.75" x14ac:dyDescent="0.25">
      <c r="A39" s="11"/>
      <c r="B39" s="49"/>
      <c r="C39" s="49"/>
      <c r="D39" s="50" t="e">
        <f>C39/B39</f>
        <v>#DIV/0!</v>
      </c>
      <c r="E39" s="50">
        <v>210000</v>
      </c>
      <c r="F39" s="50">
        <v>30000</v>
      </c>
      <c r="G39" s="16">
        <f>F39+E39+C39</f>
        <v>240000</v>
      </c>
      <c r="H39" s="50" t="e">
        <f>G39/B39</f>
        <v>#DIV/0!</v>
      </c>
      <c r="I39" s="50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x14ac:dyDescent="0.25">
      <c r="D45" s="50"/>
      <c r="E45" s="50"/>
      <c r="F45" s="50"/>
      <c r="G45" s="50"/>
    </row>
    <row r="46" spans="1:10" x14ac:dyDescent="0.25">
      <c r="D46" s="50"/>
      <c r="E46" s="50"/>
      <c r="F46" s="50"/>
      <c r="G46" s="50"/>
    </row>
    <row r="47" spans="1:10" x14ac:dyDescent="0.25">
      <c r="D47" s="50"/>
      <c r="E47" s="50"/>
      <c r="F47" s="50"/>
      <c r="G47" s="50"/>
    </row>
    <row r="48" spans="1:10" x14ac:dyDescent="0.25">
      <c r="D48" s="50"/>
      <c r="E48" s="50"/>
      <c r="F48" s="50"/>
      <c r="G48" s="50"/>
    </row>
    <row r="49" spans="4:7" x14ac:dyDescent="0.25">
      <c r="D49" s="50"/>
      <c r="E49" s="50"/>
      <c r="F49" s="50"/>
      <c r="G49" s="50"/>
    </row>
    <row r="50" spans="4:7" x14ac:dyDescent="0.25">
      <c r="D50" s="50"/>
      <c r="E50" s="50"/>
      <c r="F50" s="50"/>
      <c r="G50" s="50"/>
    </row>
    <row r="51" spans="4:7" x14ac:dyDescent="0.25">
      <c r="D51" s="50"/>
      <c r="E51" s="50"/>
      <c r="F51" s="50"/>
      <c r="G51" s="50"/>
    </row>
    <row r="52" spans="4:7" x14ac:dyDescent="0.25">
      <c r="D52" s="50"/>
      <c r="E52" s="50"/>
      <c r="F52" s="50"/>
      <c r="G52" s="50"/>
    </row>
    <row r="53" spans="4:7" x14ac:dyDescent="0.25">
      <c r="D53" s="50"/>
      <c r="E53" s="50"/>
      <c r="F53" s="50"/>
      <c r="G53" s="50"/>
    </row>
    <row r="64" spans="4:7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2024-01-25T13:25:41Z</dcterms:modified>
</cp:coreProperties>
</file>