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endra Thakur\"/>
    </mc:Choice>
  </mc:AlternateContent>
  <xr:revisionPtr revIDLastSave="0" documentId="13_ncr:1_{7C98EC32-2985-4A1F-B26E-4811A3EDF29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4" i="4" l="1"/>
  <c r="Q13" i="4"/>
  <c r="Q12" i="4"/>
  <c r="Q11" i="4"/>
  <c r="Q10" i="4"/>
  <c r="Q9" i="4"/>
  <c r="Q8" i="4"/>
  <c r="I21" i="4" l="1"/>
  <c r="N19" i="4"/>
  <c r="J18" i="4"/>
  <c r="J19" i="4"/>
  <c r="I29" i="4"/>
  <c r="P12" i="4" l="1"/>
  <c r="P11" i="4"/>
  <c r="P10" i="4"/>
  <c r="P9" i="4"/>
  <c r="P8" i="4"/>
  <c r="P7" i="4"/>
  <c r="P6" i="4"/>
  <c r="P5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<sst xmlns="http://schemas.openxmlformats.org/spreadsheetml/2006/main" count="34" uniqueCount="30">
  <si>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</si>
  <si>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</si>
  <si>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</si>
  <si>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</si>
  <si>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</si>
  <si>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</si>
  <si>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</si>
  <si>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</si>
  <si>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</si>
  <si>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</si>
  <si>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</si>
  <si>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</si>
  <si>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</si>
  <si>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1204 12 th floor C-wing UK Iona Near Andheri East &amp; Jogeshwari East -400060</t>
  </si>
  <si>
    <t xml:space="preserve">agreemetn - 26.12.23 - </t>
  </si>
  <si>
    <t>av</t>
  </si>
  <si>
    <t>sd</t>
  </si>
  <si>
    <t>rd</t>
  </si>
  <si>
    <t>bv</t>
  </si>
  <si>
    <t>mv</t>
  </si>
  <si>
    <t>bua</t>
  </si>
  <si>
    <t>rate on ca</t>
  </si>
  <si>
    <t>fmv</t>
  </si>
  <si>
    <t>rera ca</t>
  </si>
  <si>
    <t>incl car parking</t>
  </si>
  <si>
    <t>08.09.23</t>
  </si>
  <si>
    <t>06.09.23</t>
  </si>
  <si>
    <t>05.09.23</t>
  </si>
  <si>
    <t>29.08.23</t>
  </si>
  <si>
    <t>23.11.23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</si>
</sst>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296763</xdr:colOff>
      <xdr:row>49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41B3AC-BF3F-4B43-B81D-387DA0A6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659963" cy="89833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5E311-7E46-4466-A1DC-0312E768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74AB6-57DE-41EB-A46A-783A1E5F0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0978B-3156-4332-93AD-1FB759C84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125459</xdr:colOff>
      <xdr:row>35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0AE3F5-0E9E-4E05-8233-E216903A6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707859" cy="5620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382585</xdr:colOff>
      <xdr:row>30</xdr:row>
      <xdr:rowOff>29350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AB215-8A03-46DB-BCC1-2CDBDC73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55385" cy="5553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306459</xdr:colOff>
      <xdr:row>31</xdr:row>
      <xdr:rowOff>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EC1A3-E0F1-4C9F-9725-26A6B3538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88859" cy="5382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268694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45E9F-1C2B-40BC-B8C3-95C3BE97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289494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21180</xdr:colOff>
      <xdr:row>29</xdr:row>
      <xdr:rowOff>19824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F65CD2-4D68-49FA-8CFE-665E8FDE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261180" cy="5544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F80591-A48D-43AE-97C8-D0FCA6D45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0B78A9-749A-4321-A5A0-2690CD8F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FE440-6FF0-4A0C-828C-8025A6B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4" sqref="O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501</v>
      </c>
      <c r="C2" s="4">
        <f>B2*1.2</f>
        <v>601.19999999999993</v>
      </c>
      <c r="D2" s="4">
        <f t="shared" ref="D2:D13" si="2">C2*1.2</f>
        <v>721.43999999999994</v>
      </c>
      <c r="E2" s="5">
        <f t="shared" ref="E2:E13" si="3">R2</f>
        <v>12200000</v>
      </c>
      <c r="F2" s="10">
        <f t="shared" ref="F2:F13" si="4">ROUND((E2/B2),0)</f>
        <v>24351</v>
      </c>
      <c r="G2" s="10">
        <f t="shared" ref="G2:G13" si="5">ROUND((E2/C2),0)</f>
        <v>20293</v>
      </c>
      <c r="H2" s="10">
        <f t="shared" ref="H2:H13" si="6">ROUND((E2/D2),0)</f>
        <v>16911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501</v>
      </c>
      <c r="R2" s="2">
        <v>12200000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552</v>
      </c>
      <c r="C3" s="4">
        <f t="shared" ref="C3:C15" si="9">B3*1.2</f>
        <v>662.4</v>
      </c>
      <c r="D3" s="4">
        <f t="shared" si="2"/>
        <v>794.88</v>
      </c>
      <c r="E3" s="16">
        <f t="shared" si="3"/>
        <v>12700000</v>
      </c>
      <c r="F3" s="10">
        <f t="shared" si="4"/>
        <v>23007</v>
      </c>
      <c r="G3" s="10">
        <f t="shared" si="5"/>
        <v>19173</v>
      </c>
      <c r="H3" s="10">
        <f t="shared" si="6"/>
        <v>15977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552</v>
      </c>
      <c r="R3" s="2">
        <v>12700000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550</v>
      </c>
      <c r="C4" s="4">
        <f t="shared" si="9"/>
        <v>660</v>
      </c>
      <c r="D4" s="4">
        <f t="shared" si="2"/>
        <v>792</v>
      </c>
      <c r="E4" s="16">
        <f t="shared" si="3"/>
        <v>15000000</v>
      </c>
      <c r="F4" s="15">
        <f t="shared" si="4"/>
        <v>27273</v>
      </c>
      <c r="G4" s="10">
        <f t="shared" si="5"/>
        <v>22727</v>
      </c>
      <c r="H4" s="10">
        <f t="shared" si="6"/>
        <v>18939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550</v>
      </c>
      <c r="R4" s="2">
        <v>15000000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552</v>
      </c>
      <c r="C5" s="4">
        <f t="shared" si="9"/>
        <v>662.4</v>
      </c>
      <c r="D5" s="4">
        <f t="shared" si="2"/>
        <v>794.88</v>
      </c>
      <c r="E5" s="16">
        <f t="shared" si="3"/>
        <v>13400000</v>
      </c>
      <c r="F5" s="10">
        <f t="shared" si="4"/>
        <v>24275</v>
      </c>
      <c r="G5" s="10">
        <f t="shared" si="5"/>
        <v>20229</v>
      </c>
      <c r="H5" s="10">
        <f t="shared" si="6"/>
        <v>16858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552</v>
      </c>
      <c r="R5" s="2">
        <v>13400000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500</v>
      </c>
      <c r="C6" s="4">
        <f t="shared" si="9"/>
        <v>600</v>
      </c>
      <c r="D6" s="4">
        <f t="shared" si="2"/>
        <v>720</v>
      </c>
      <c r="E6" s="16">
        <f t="shared" si="3"/>
        <v>15000000</v>
      </c>
      <c r="F6" s="10">
        <f t="shared" si="4"/>
        <v>30000</v>
      </c>
      <c r="G6" s="10">
        <f t="shared" si="5"/>
        <v>25000</v>
      </c>
      <c r="H6" s="10">
        <f t="shared" si="6"/>
        <v>20833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500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501</v>
      </c>
      <c r="C7" s="4">
        <f t="shared" si="9"/>
        <v>601.19999999999993</v>
      </c>
      <c r="D7" s="4">
        <f t="shared" si="2"/>
        <v>721.43999999999994</v>
      </c>
      <c r="E7" s="16">
        <f t="shared" si="3"/>
        <v>12700000</v>
      </c>
      <c r="F7" s="15">
        <f t="shared" si="4"/>
        <v>25349</v>
      </c>
      <c r="G7" s="10">
        <f t="shared" si="5"/>
        <v>21124</v>
      </c>
      <c r="H7" s="10">
        <f t="shared" si="6"/>
        <v>17604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501</v>
      </c>
      <c r="R7" s="2">
        <v>12700000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551.00915999999995</v>
      </c>
      <c r="C8" s="4">
        <f t="shared" si="9"/>
        <v>661.21099199999992</v>
      </c>
      <c r="D8" s="4">
        <f t="shared" si="2"/>
        <v>793.45319039999993</v>
      </c>
      <c r="E8" s="16">
        <f t="shared" si="3"/>
        <v>12200000</v>
      </c>
      <c r="F8" s="10">
        <f t="shared" si="4"/>
        <v>22141</v>
      </c>
      <c r="G8" s="10">
        <f t="shared" si="5"/>
        <v>18451</v>
      </c>
      <c r="H8" s="10">
        <f t="shared" si="6"/>
        <v>15376</v>
      </c>
      <c r="I8" s="4" t="e">
        <f>#REF!</f>
        <v>#REF!</v>
      </c>
      <c r="J8" s="4">
        <f t="shared" si="7"/>
        <v>10</v>
      </c>
      <c r="O8">
        <v>0</v>
      </c>
      <c r="P8">
        <f t="shared" si="8"/>
        <v>0</v>
      </c>
      <c r="Q8">
        <f>51.19*10.764</f>
        <v>551.00915999999995</v>
      </c>
      <c r="R8" s="2">
        <v>12200000</v>
      </c>
      <c r="S8" s="8">
        <v>10</v>
      </c>
      <c r="T8" s="8" t="s">
        <v>25</v>
      </c>
    </row>
    <row r="9" spans="1:20" x14ac:dyDescent="0.25">
      <c r="A9" s="4">
        <f t="shared" si="0"/>
        <v>0</v>
      </c>
      <c r="B9" s="4">
        <f t="shared" si="1"/>
        <v>325.07279999999997</v>
      </c>
      <c r="C9" s="4">
        <f t="shared" si="9"/>
        <v>390.08735999999993</v>
      </c>
      <c r="D9" s="4">
        <f t="shared" si="2"/>
        <v>468.10483199999987</v>
      </c>
      <c r="E9" s="5">
        <f t="shared" si="3"/>
        <v>7700000</v>
      </c>
      <c r="F9" s="10">
        <f t="shared" si="4"/>
        <v>23687</v>
      </c>
      <c r="G9" s="10">
        <f t="shared" si="5"/>
        <v>19739</v>
      </c>
      <c r="H9" s="10">
        <f t="shared" si="6"/>
        <v>16449</v>
      </c>
      <c r="I9" s="4" t="e">
        <f>#REF!</f>
        <v>#REF!</v>
      </c>
      <c r="J9" s="4">
        <f t="shared" si="7"/>
        <v>4</v>
      </c>
      <c r="O9">
        <v>0</v>
      </c>
      <c r="P9">
        <f t="shared" si="8"/>
        <v>0</v>
      </c>
      <c r="Q9">
        <f>30.2*10.764</f>
        <v>325.07279999999997</v>
      </c>
      <c r="R9" s="2">
        <v>7700000</v>
      </c>
      <c r="S9" s="8">
        <v>4</v>
      </c>
      <c r="T9" s="8" t="s">
        <v>25</v>
      </c>
    </row>
    <row r="10" spans="1:20" x14ac:dyDescent="0.25">
      <c r="A10" s="4">
        <f t="shared" si="0"/>
        <v>0</v>
      </c>
      <c r="B10" s="4">
        <f t="shared" si="1"/>
        <v>500.95655999999997</v>
      </c>
      <c r="C10" s="4">
        <f t="shared" si="9"/>
        <v>601.14787199999989</v>
      </c>
      <c r="D10" s="4">
        <f t="shared" si="2"/>
        <v>721.37744639999983</v>
      </c>
      <c r="E10" s="5">
        <f t="shared" si="3"/>
        <v>12299000</v>
      </c>
      <c r="F10" s="10">
        <f t="shared" si="4"/>
        <v>24551</v>
      </c>
      <c r="G10" s="10">
        <f t="shared" si="5"/>
        <v>20459</v>
      </c>
      <c r="H10" s="10">
        <f t="shared" si="6"/>
        <v>17049</v>
      </c>
      <c r="I10" s="4" t="e">
        <f>#REF!</f>
        <v>#REF!</v>
      </c>
      <c r="J10" s="4">
        <f t="shared" si="7"/>
        <v>14</v>
      </c>
      <c r="O10">
        <v>0</v>
      </c>
      <c r="P10">
        <f t="shared" si="8"/>
        <v>0</v>
      </c>
      <c r="Q10">
        <f>46.54*10.764</f>
        <v>500.95655999999997</v>
      </c>
      <c r="R10" s="2">
        <v>12299000</v>
      </c>
      <c r="S10" s="8">
        <v>14</v>
      </c>
      <c r="T10" s="8" t="s">
        <v>26</v>
      </c>
    </row>
    <row r="11" spans="1:20" x14ac:dyDescent="0.25">
      <c r="A11" s="4">
        <f t="shared" si="0"/>
        <v>0</v>
      </c>
      <c r="B11" s="4">
        <f t="shared" si="1"/>
        <v>500.95655999999997</v>
      </c>
      <c r="C11" s="4">
        <f t="shared" si="9"/>
        <v>601.14787199999989</v>
      </c>
      <c r="D11" s="4">
        <f t="shared" si="2"/>
        <v>721.37744639999983</v>
      </c>
      <c r="E11" s="5">
        <f t="shared" si="3"/>
        <v>11876000</v>
      </c>
      <c r="F11" s="10">
        <f t="shared" si="4"/>
        <v>23707</v>
      </c>
      <c r="G11" s="10">
        <f t="shared" si="5"/>
        <v>19756</v>
      </c>
      <c r="H11" s="10">
        <f t="shared" si="6"/>
        <v>16463</v>
      </c>
      <c r="I11" s="4" t="e">
        <f>#REF!</f>
        <v>#REF!</v>
      </c>
      <c r="J11" s="4">
        <f t="shared" si="7"/>
        <v>9</v>
      </c>
      <c r="O11">
        <v>0</v>
      </c>
      <c r="P11">
        <f t="shared" si="8"/>
        <v>0</v>
      </c>
      <c r="Q11">
        <f>46.54*10.764</f>
        <v>500.95655999999997</v>
      </c>
      <c r="R11" s="2">
        <v>11876000</v>
      </c>
      <c r="S11" s="8">
        <v>9</v>
      </c>
      <c r="T11" s="8" t="s">
        <v>27</v>
      </c>
    </row>
    <row r="12" spans="1:20" x14ac:dyDescent="0.25">
      <c r="A12" s="4">
        <f t="shared" si="0"/>
        <v>0</v>
      </c>
      <c r="B12" s="4">
        <f t="shared" si="1"/>
        <v>500.95655999999997</v>
      </c>
      <c r="C12" s="4">
        <f t="shared" si="9"/>
        <v>601.14787199999989</v>
      </c>
      <c r="D12" s="4">
        <f t="shared" si="2"/>
        <v>721.37744639999983</v>
      </c>
      <c r="E12" s="5">
        <f t="shared" si="3"/>
        <v>12100000</v>
      </c>
      <c r="F12" s="10">
        <f t="shared" si="4"/>
        <v>24154</v>
      </c>
      <c r="G12" s="10">
        <f t="shared" si="5"/>
        <v>20128</v>
      </c>
      <c r="H12" s="10">
        <f t="shared" si="6"/>
        <v>16773</v>
      </c>
      <c r="I12" s="4" t="e">
        <f>#REF!</f>
        <v>#REF!</v>
      </c>
      <c r="J12" s="4">
        <f t="shared" si="7"/>
        <v>13</v>
      </c>
      <c r="O12">
        <v>0</v>
      </c>
      <c r="P12">
        <f t="shared" si="8"/>
        <v>0</v>
      </c>
      <c r="Q12">
        <f>46.54*10.764</f>
        <v>500.95655999999997</v>
      </c>
      <c r="R12" s="2">
        <v>12100000</v>
      </c>
      <c r="S12" s="8">
        <v>13</v>
      </c>
      <c r="T12" s="8" t="s">
        <v>28</v>
      </c>
    </row>
    <row r="13" spans="1:20" x14ac:dyDescent="0.25">
      <c r="A13" s="4">
        <f t="shared" si="0"/>
        <v>0</v>
      </c>
      <c r="B13" s="4">
        <f t="shared" si="1"/>
        <v>500.95655999999997</v>
      </c>
      <c r="C13" s="4">
        <f t="shared" si="9"/>
        <v>601.14787199999989</v>
      </c>
      <c r="D13" s="4">
        <f t="shared" si="2"/>
        <v>721.37744639999983</v>
      </c>
      <c r="E13" s="5">
        <f t="shared" si="3"/>
        <v>12600000</v>
      </c>
      <c r="F13" s="15">
        <f t="shared" si="4"/>
        <v>25152</v>
      </c>
      <c r="G13" s="10">
        <f t="shared" si="5"/>
        <v>20960</v>
      </c>
      <c r="H13" s="10">
        <f t="shared" si="6"/>
        <v>17467</v>
      </c>
      <c r="I13" s="4" t="e">
        <f>#REF!</f>
        <v>#REF!</v>
      </c>
      <c r="J13" s="4">
        <f t="shared" si="7"/>
        <v>4</v>
      </c>
      <c r="O13">
        <v>0</v>
      </c>
      <c r="P13">
        <f t="shared" ref="P13" si="10">O13/1.2</f>
        <v>0</v>
      </c>
      <c r="Q13">
        <f>46.54*10.764</f>
        <v>500.95655999999997</v>
      </c>
      <c r="R13" s="2">
        <v>12600000</v>
      </c>
      <c r="S13" s="8">
        <v>4</v>
      </c>
      <c r="T13" s="8" t="s">
        <v>29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10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23</v>
      </c>
      <c r="I18">
        <v>509</v>
      </c>
      <c r="J18">
        <f>47.32*10.764</f>
        <v>509.35247999999996</v>
      </c>
    </row>
    <row r="19" spans="7:24" x14ac:dyDescent="0.25">
      <c r="H19" t="s">
        <v>20</v>
      </c>
      <c r="I19">
        <v>560</v>
      </c>
      <c r="J19">
        <f>52.05*10.7643</f>
        <v>560.28181499999994</v>
      </c>
      <c r="N19">
        <f>J19/J18</f>
        <v>1.099988391143202</v>
      </c>
    </row>
    <row r="20" spans="7:24" x14ac:dyDescent="0.25">
      <c r="H20" t="s">
        <v>21</v>
      </c>
      <c r="I20">
        <v>26000</v>
      </c>
    </row>
    <row r="21" spans="7:24" x14ac:dyDescent="0.25">
      <c r="H21" t="s">
        <v>22</v>
      </c>
      <c r="I21">
        <f>I20*I18</f>
        <v>13234000</v>
      </c>
      <c r="J21" t="s">
        <v>24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12200000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I27">
        <v>732000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17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18</v>
      </c>
      <c r="I29">
        <f>SUM(I26:I28)</f>
        <v>12962000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19</v>
      </c>
      <c r="I31">
        <v>10420982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2024-01-24T04:33:48Z</dcterms:modified>
</cp:coreProperties>
</file>