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1C98CDC-398A-47BB-BB48-B4BB82F6782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8" i="1" l="1"/>
  <c r="A38" i="1"/>
  <c r="B38" i="1" l="1"/>
  <c r="F8" i="1"/>
  <c r="B37" i="1"/>
  <c r="B36" i="1"/>
  <c r="G6" i="1"/>
  <c r="G9" i="1"/>
  <c r="B21" i="1"/>
  <c r="F6" i="1"/>
  <c r="G5" i="1"/>
  <c r="J29" i="1" l="1"/>
  <c r="D41" i="1" l="1"/>
  <c r="J28" i="1"/>
  <c r="J33" i="1" l="1"/>
  <c r="J32" i="1"/>
  <c r="J31" i="1" l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9" i="1"/>
  <c r="B22" i="1"/>
  <c r="B18" i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<sst xmlns="http://schemas.openxmlformats.org/spreadsheetml/2006/main" count="33" uniqueCount="30">
  <si>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</si>
  <si>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</si>
  <si>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</si>
  <si>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</si>
  <si>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</si>
  <si>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</si>
  <si>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</si>
  <si>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</si>
  <si>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</si>
  <si>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</si>
  <si>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</si>
  <si>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</si>
  <si>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</si>
  <si>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</si>
  <si>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</si>
  <si>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</si>
  <si>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</si>
  <si>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</si>
  <si>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</si>
  <si>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</si>
  <si>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</si>
  <si>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</si>
  <si>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</si>
  <si>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</si>
  <si>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</si>
  <si>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</si>
  <si>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</si>
  <si>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Built up area</t>
  </si>
  <si>
    <t>Measrurement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</si>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</sst>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477848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22F1C-AE71-4F99-8017-9631FC26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50648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582978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2AD8D4-E8B6-4B11-AD48-A4B0721D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94178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E3845-E183-4E06-88CD-FDF1FAF2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9E7089-EA66-4BF2-9222-9DC4FAC8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CFB9A0-1C08-4B8F-98A5-8240AD4B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8</xdr:col>
      <xdr:colOff>505572</xdr:colOff>
      <xdr:row>38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9A17E-FCB3-4D83-83A2-05837F60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5353797" cy="7335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25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33800</v>
      </c>
      <c r="C3" s="42"/>
      <c r="D3" s="39"/>
      <c r="E3" s="13"/>
      <c r="F3" s="5">
        <v>2001</v>
      </c>
      <c r="G3" s="7">
        <v>2024</v>
      </c>
      <c r="H3" s="8">
        <f>G3-F3</f>
        <v>23</v>
      </c>
      <c r="I3" s="6"/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30800</v>
      </c>
      <c r="C5" s="42"/>
      <c r="D5" s="39"/>
      <c r="E5" s="21"/>
      <c r="F5">
        <v>425</v>
      </c>
      <c r="G5" s="58">
        <f>47.34*10.764</f>
        <v>509.56776000000002</v>
      </c>
      <c r="H5" s="27"/>
      <c r="I5" s="45"/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>
        <f>F5*1.2</f>
        <v>510</v>
      </c>
      <c r="G6" s="58">
        <f>G5*1.2</f>
        <v>611.481312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23</v>
      </c>
      <c r="C7" s="33"/>
      <c r="D7" s="48"/>
      <c r="E7" s="53"/>
      <c r="F7" s="39">
        <v>26500</v>
      </c>
      <c r="G7" s="58">
        <v>611</v>
      </c>
      <c r="H7" s="25"/>
      <c r="I7" s="19"/>
      <c r="J7" s="19"/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37</v>
      </c>
      <c r="C8" s="33"/>
      <c r="D8" s="49"/>
      <c r="E8" s="54"/>
      <c r="F8" s="39">
        <f>F7*F6</f>
        <v>13515000</v>
      </c>
      <c r="G8">
        <v>25000</v>
      </c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>
        <f>G8*G7</f>
        <v>15275000</v>
      </c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34.5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0.34499999999999997</v>
      </c>
      <c r="C11" s="43"/>
      <c r="D11" s="50"/>
      <c r="E11" s="56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1035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1965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30800</v>
      </c>
      <c r="C14" s="42"/>
      <c r="D14" s="39"/>
      <c r="E14" s="13"/>
      <c r="F14" s="16" t="s">
        <v>28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32765</v>
      </c>
      <c r="C15" s="42"/>
      <c r="D15" s="39"/>
      <c r="E15" s="13"/>
      <c r="F15" s="26">
        <v>429</v>
      </c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425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5" t="s">
        <v>11</v>
      </c>
      <c r="B17" s="36">
        <f>B15*B16</f>
        <v>13925125</v>
      </c>
      <c r="C17" s="38"/>
      <c r="D17" s="39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5" t="s">
        <v>24</v>
      </c>
      <c r="B18" s="36">
        <f>B17*0.9</f>
        <v>12532612.5</v>
      </c>
      <c r="C18" s="38"/>
      <c r="D18" s="39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5" t="s">
        <v>24</v>
      </c>
      <c r="B19" s="36">
        <f>B17*0.9</f>
        <v>12532612.5</v>
      </c>
      <c r="C19" s="38"/>
      <c r="D19" s="39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5" t="s">
        <v>29</v>
      </c>
      <c r="B20" s="36">
        <f>B17*0.8</f>
        <v>11140100</v>
      </c>
      <c r="C20" s="38"/>
      <c r="D20" s="39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5" t="s">
        <v>12</v>
      </c>
      <c r="B21" s="36">
        <f>B4*510</f>
        <v>1530000</v>
      </c>
      <c r="C21" s="36"/>
      <c r="D21" s="37"/>
      <c r="E21" s="13"/>
      <c r="F21" s="13"/>
      <c r="G21" s="13"/>
      <c r="I21" s="6"/>
    </row>
    <row r="22" spans="1:15" ht="16.5" x14ac:dyDescent="0.3">
      <c r="A22" s="33" t="s">
        <v>16</v>
      </c>
      <c r="B22" s="46">
        <f>B17*0.03/12</f>
        <v>34812.8125</v>
      </c>
      <c r="C22" s="38"/>
      <c r="D22" s="38"/>
      <c r="E22" s="13"/>
    </row>
    <row r="23" spans="1:15" x14ac:dyDescent="0.25">
      <c r="B23" s="23"/>
      <c r="C23" s="23"/>
    </row>
    <row r="24" spans="1:15" x14ac:dyDescent="0.25">
      <c r="B24" s="23"/>
      <c r="C24" s="23"/>
    </row>
    <row r="26" spans="1:15" x14ac:dyDescent="0.25">
      <c r="D26" t="s">
        <v>14</v>
      </c>
    </row>
    <row r="27" spans="1:15" x14ac:dyDescent="0.25">
      <c r="B27" s="52" t="s">
        <v>20</v>
      </c>
      <c r="C27" s="52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ht="17.25" x14ac:dyDescent="0.3">
      <c r="B28" s="52">
        <v>1000</v>
      </c>
      <c r="C28" s="52">
        <v>700</v>
      </c>
      <c r="D28" s="20"/>
      <c r="E28" s="20"/>
      <c r="F28" s="20">
        <v>22500000</v>
      </c>
      <c r="G28" s="21">
        <f t="shared" ref="G28:G34" si="0">F28/C28</f>
        <v>32142.857142857141</v>
      </c>
      <c r="H28" s="21" t="e">
        <f>F28/D28</f>
        <v>#DIV/0!</v>
      </c>
      <c r="I28" s="21">
        <f t="shared" ref="I28:I34" si="1">F28/B28</f>
        <v>22500</v>
      </c>
      <c r="J28" s="20">
        <f>B28/C28</f>
        <v>1.4285714285714286</v>
      </c>
      <c r="K28" s="30"/>
    </row>
    <row r="29" spans="1:15" ht="17.25" x14ac:dyDescent="0.3">
      <c r="B29" s="52"/>
      <c r="C29" s="52">
        <v>800</v>
      </c>
      <c r="D29" s="20"/>
      <c r="E29" s="20"/>
      <c r="F29" s="20">
        <v>26000000</v>
      </c>
      <c r="G29" s="21">
        <f t="shared" si="0"/>
        <v>32500</v>
      </c>
      <c r="H29" s="21" t="e">
        <f>F29/D29</f>
        <v>#DIV/0!</v>
      </c>
      <c r="I29" s="21" t="e">
        <f t="shared" si="1"/>
        <v>#DIV/0!</v>
      </c>
      <c r="J29" s="20">
        <f>B29/C29</f>
        <v>0</v>
      </c>
      <c r="K29" s="30"/>
    </row>
    <row r="30" spans="1:15" x14ac:dyDescent="0.25">
      <c r="B30" s="52">
        <v>1000</v>
      </c>
      <c r="C30" s="52">
        <v>750</v>
      </c>
      <c r="D30" s="20"/>
      <c r="E30" s="20"/>
      <c r="F30" s="20">
        <v>26000000</v>
      </c>
      <c r="G30" s="21">
        <f t="shared" si="0"/>
        <v>34666.666666666664</v>
      </c>
      <c r="H30" s="21" t="e">
        <f t="shared" ref="H30:H34" si="2">F30/D30</f>
        <v>#DIV/0!</v>
      </c>
      <c r="I30" s="21">
        <f t="shared" si="1"/>
        <v>26000</v>
      </c>
      <c r="J30" s="20">
        <f t="shared" ref="J30:J33" si="3">D30/C30</f>
        <v>0</v>
      </c>
    </row>
    <row r="31" spans="1:15" x14ac:dyDescent="0.25">
      <c r="B31" s="52"/>
      <c r="C31" s="52">
        <v>780</v>
      </c>
      <c r="D31" s="20"/>
      <c r="E31" s="20"/>
      <c r="F31" s="21">
        <v>25000000</v>
      </c>
      <c r="G31" s="21">
        <f t="shared" si="0"/>
        <v>32051.282051282051</v>
      </c>
      <c r="H31" s="21" t="e">
        <f t="shared" si="2"/>
        <v>#DIV/0!</v>
      </c>
      <c r="I31" s="21" t="e">
        <f t="shared" si="1"/>
        <v>#DIV/0!</v>
      </c>
      <c r="J31" s="20">
        <f t="shared" si="3"/>
        <v>0</v>
      </c>
    </row>
    <row r="32" spans="1:15" x14ac:dyDescent="0.25">
      <c r="B32" s="52"/>
      <c r="C32" s="52"/>
      <c r="D32" s="20"/>
      <c r="E32" s="20"/>
      <c r="F32" s="21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 t="e">
        <f t="shared" si="3"/>
        <v>#DIV/0!</v>
      </c>
    </row>
    <row r="33" spans="1:10" x14ac:dyDescent="0.25">
      <c r="B33" s="52"/>
      <c r="C33" s="52"/>
      <c r="D33" s="20"/>
      <c r="E33" s="20"/>
      <c r="F33" s="21"/>
      <c r="G33" s="21" t="e">
        <f t="shared" si="0"/>
        <v>#DIV/0!</v>
      </c>
      <c r="H33" s="21" t="e">
        <f t="shared" si="2"/>
        <v>#DIV/0!</v>
      </c>
      <c r="I33" s="21" t="e">
        <f t="shared" si="1"/>
        <v>#DIV/0!</v>
      </c>
      <c r="J33" s="20" t="e">
        <f t="shared" si="3"/>
        <v>#DIV/0!</v>
      </c>
    </row>
    <row r="34" spans="1:10" x14ac:dyDescent="0.25">
      <c r="B34" s="52"/>
      <c r="C34" s="52"/>
      <c r="D34" s="20"/>
      <c r="E34" s="20"/>
      <c r="F34" s="20"/>
      <c r="G34" s="21" t="e">
        <f t="shared" si="0"/>
        <v>#DIV/0!</v>
      </c>
      <c r="H34" s="21" t="e">
        <f t="shared" si="2"/>
        <v>#DIV/0!</v>
      </c>
      <c r="I34" s="21" t="e">
        <f t="shared" si="1"/>
        <v>#DIV/0!</v>
      </c>
      <c r="J34" s="20"/>
    </row>
    <row r="35" spans="1:10" x14ac:dyDescent="0.25">
      <c r="B35" s="17" t="s">
        <v>22</v>
      </c>
    </row>
    <row r="36" spans="1:10" x14ac:dyDescent="0.25">
      <c r="B36" s="52">
        <f>51.57*10.764</f>
        <v>555.09947999999997</v>
      </c>
      <c r="C36" s="52">
        <v>11200000</v>
      </c>
      <c r="D36" s="20">
        <f t="shared" ref="D36:D41" si="4">C36/B36</f>
        <v>20176.56366747092</v>
      </c>
      <c r="E36" s="20">
        <v>672000</v>
      </c>
      <c r="F36" s="20">
        <v>30000</v>
      </c>
      <c r="G36" s="21">
        <f>F36+E36+C36</f>
        <v>11902000</v>
      </c>
      <c r="H36" s="20">
        <f>G36/B36</f>
        <v>21441.201854485615</v>
      </c>
      <c r="I36" s="21"/>
      <c r="J36" s="20"/>
    </row>
    <row r="37" spans="1:10" x14ac:dyDescent="0.25">
      <c r="B37" s="52">
        <f>51.57*10.764</f>
        <v>555.09947999999997</v>
      </c>
      <c r="C37" s="52">
        <v>11000000</v>
      </c>
      <c r="D37" s="20">
        <f t="shared" si="4"/>
        <v>19816.267887694652</v>
      </c>
      <c r="E37" s="20">
        <v>660000</v>
      </c>
      <c r="F37" s="20">
        <v>30000</v>
      </c>
      <c r="G37" s="21">
        <f>F37+E37+C37</f>
        <v>11690000</v>
      </c>
      <c r="H37" s="20">
        <f>G37/B37</f>
        <v>21059.288327922772</v>
      </c>
      <c r="I37" s="21"/>
      <c r="J37" s="20"/>
    </row>
    <row r="38" spans="1:10" x14ac:dyDescent="0.25">
      <c r="A38">
        <f>B38/1.2</f>
        <v>426.07499999999999</v>
      </c>
      <c r="B38" s="52">
        <f>47.5*10.764</f>
        <v>511.28999999999996</v>
      </c>
      <c r="C38" s="52">
        <v>12800000</v>
      </c>
      <c r="D38" s="20">
        <f t="shared" si="4"/>
        <v>25034.716110230987</v>
      </c>
      <c r="E38" s="20">
        <v>768000</v>
      </c>
      <c r="F38" s="20">
        <v>30000</v>
      </c>
      <c r="G38" s="21">
        <f>F38+E38+C38</f>
        <v>13598000</v>
      </c>
      <c r="H38" s="20">
        <f>G38/B38</f>
        <v>26595.474192728198</v>
      </c>
      <c r="I38" s="21">
        <f>G38/A38</f>
        <v>31914.569031273837</v>
      </c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>
        <v>392000</v>
      </c>
      <c r="F39" s="20">
        <v>30000</v>
      </c>
      <c r="G39" s="21">
        <f>F39+E39+C39</f>
        <v>422000</v>
      </c>
      <c r="H39" s="20" t="e">
        <f>G39/B39</f>
        <v>#DIV/0!</v>
      </c>
      <c r="I39" s="20"/>
      <c r="J39" s="20"/>
    </row>
    <row r="40" spans="1:10" ht="15.75" x14ac:dyDescent="0.25">
      <c r="A40" s="15"/>
      <c r="B40" s="52"/>
      <c r="C40" s="52"/>
      <c r="D40" s="20" t="e">
        <f t="shared" si="4"/>
        <v>#DIV/0!</v>
      </c>
      <c r="E40" s="20">
        <v>288000</v>
      </c>
      <c r="F40" s="20">
        <v>30000</v>
      </c>
      <c r="G40" s="21">
        <f>F40+E40+C40</f>
        <v>318000</v>
      </c>
      <c r="H40" s="20" t="e">
        <f>G40/B40</f>
        <v>#DIV/0!</v>
      </c>
      <c r="I40" s="20"/>
      <c r="J40" s="20"/>
    </row>
    <row r="41" spans="1:10" ht="15.75" x14ac:dyDescent="0.25">
      <c r="A41" s="15"/>
      <c r="B41" s="52"/>
      <c r="C41" s="52"/>
      <c r="D41" s="20" t="e">
        <f t="shared" si="4"/>
        <v>#DIV/0!</v>
      </c>
      <c r="E41" s="20"/>
      <c r="F41" s="20"/>
      <c r="G41" s="20"/>
      <c r="H41" s="20"/>
      <c r="I41" s="20"/>
      <c r="J41" s="20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10" workbookViewId="0">
      <selection activeCell="J16" sqref="J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CC63-8AAB-4FFB-9CB4-DF959516ADC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2024-01-23T09:54:20Z</dcterms:modified>
</cp:coreProperties>
</file>