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Fort\Arvind Kumar Jain\"/>
    </mc:Choice>
  </mc:AlternateContent>
  <xr:revisionPtr revIDLastSave="0" documentId="13_ncr:1_{E4EAA212-90DA-412C-B26A-75515B90EF7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5" i="4" l="1"/>
  <c r="P13" i="4"/>
  <c r="I27" i="4" l="1"/>
  <c r="I29" i="4"/>
  <c r="I28" i="4"/>
  <c r="P10" i="4"/>
  <c r="Q11" i="4"/>
  <c r="H28" i="4" l="1"/>
  <c r="P4" i="4" l="1"/>
  <c r="B4" i="4" s="1"/>
  <c r="C4" i="4" s="1"/>
  <c r="D4" i="4" s="1"/>
  <c r="G31" i="4"/>
  <c r="G33" i="4" s="1"/>
  <c r="P2" i="4"/>
  <c r="Q2" i="4" s="1"/>
  <c r="B2" i="4" s="1"/>
  <c r="C2" i="4" s="1"/>
  <c r="H29" i="4"/>
  <c r="C5" i="25"/>
  <c r="C4" i="25"/>
  <c r="C3" i="25"/>
  <c r="P3" i="4"/>
  <c r="B3" i="4" s="1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J15" i="4"/>
  <c r="I15" i="4"/>
  <c r="P14" i="4"/>
  <c r="Q14" i="4" s="1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H12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<sst xmlns="http://schemas.openxmlformats.org/spreadsheetml/2006/main" count="136" uniqueCount="97">
  <si>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</si>
  <si>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</si>
  <si>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</si>
  <si>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</si>
  <si>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</si>
  <si>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</si>
  <si>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</si>
  <si>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</si>
  <si>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</si>
  <si>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</si>
  <si>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</si>
  <si>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</si>
  <si>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</si>
  <si>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</si>
  <si>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</si>
  <si>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</si>
  <si>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</si>
  <si>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</si>
  <si>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</si>
  <si>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</si>
  <si>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</si>
  <si>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</si>
  <si>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</si>
  <si>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</si>
  <si>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</si>
  <si>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</si>
  <si>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</si>
  <si>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</si>
  <si>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</si>
  <si>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</si>
  <si>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</si>
  <si>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</si>
  <si>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</si>
  <si>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</si>
  <si>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</si>
  <si>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</si>
  <si>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</si>
  <si>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</si>
  <si>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</si>
  <si>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</si>
  <si>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</si>
  <si>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</si>
  <si>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</si>
  <si>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</si>
  <si>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</si>
  <si>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</si>
  <si>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</si>
  <si>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</si>
  <si>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</si>
  <si>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</si>
  <si>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</si>
  <si>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</si>
  <si>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</si>
  <si>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</si>
  <si>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</si>
  <si>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</si>
  <si>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</si>
  <si>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</si>
  <si>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</si>
  <si>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</si>
  <si>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</si>
  <si>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</si>
  <si>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</si>
  <si>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</si>
  <si>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</si>
  <si>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</si>
  <si>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</si>
  <si>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</si>
  <si>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</si>
  <si>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</si>
  <si>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</si>
  <si>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</si>
  <si>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</si>
  <si>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</si>
  <si>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</si>
  <si>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</si>
  <si>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</si>
  <si>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</si>
  <si>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</si>
  <si>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</si>
  <si>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</si>
  <si>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</si>
  <si>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</si>
  <si>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21.09.2023</t>
  </si>
  <si>
    <t>ACA</t>
  </si>
  <si>
    <t>YOC - 1995</t>
  </si>
  <si>
    <t>IGR-18.04.23</t>
  </si>
  <si>
    <t>IGR-21.09.23</t>
  </si>
  <si>
    <t>IGR-14.02.23</t>
  </si>
  <si>
    <t>MCA</t>
  </si>
  <si>
    <t>Fair Market Value</t>
  </si>
  <si>
    <t>Realizable Value</t>
  </si>
  <si>
    <t>Distress Value</t>
  </si>
  <si>
    <t>Carpet Area</t>
  </si>
  <si>
    <t>IGR-31.03.23</t>
  </si>
  <si>
    <t>IGR-17.10.23</t>
  </si>
  <si>
    <t>IGR-05.01.23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</si>
</sst>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37</xdr:row>
      <xdr:rowOff>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A4BD59-3601-4A1A-937D-8706B171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782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88F5E0-B315-48A4-8B0C-FFF6DE4E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711C9-EE64-44BE-8EC5-C8A41E09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F32EFF-3306-4FF8-8008-D187E3AA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34</xdr:row>
      <xdr:rowOff>162852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23B501-75EA-445C-ADA6-27B189BA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4EFD43-C1D8-593D-D452-91E627AE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249897</xdr:colOff>
      <xdr:row>48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9B986-DE7A-1A94-BCC2-44E7EF43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99497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41</xdr:row>
      <xdr:rowOff>48722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BD6F8-1EF5-48E7-8A24-B09924D22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7859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46</xdr:row>
      <xdr:rowOff>29802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CC9D63-47CA-474F-BF9C-E4AD0527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792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30A22-D6DF-508C-AF13-FC1B8D92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007BA-8F26-9E0F-85E0-2D9E87F2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DBD7D2-8867-4D55-8523-FCF6185D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2" sqref="L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227976.81099999996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257376.81099999996</v>
      </c>
      <c r="D9" s="63" t="s">
        <v>62</v>
      </c>
      <c r="E9" s="64">
        <f>C9/10.764</f>
        <v>23910.889167595687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29</v>
      </c>
      <c r="D13" s="70">
        <f>D12-C13</f>
        <v>71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2FD18-7351-40C0-9C24-008E38F3B95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0824-282F-464A-80B6-680BB55633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41200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38500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31</v>
      </c>
      <c r="D8" s="26">
        <v>1995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43.5</v>
      </c>
      <c r="D10" s="26"/>
      <c r="F10" s="19"/>
    </row>
    <row r="11" spans="1:6" x14ac:dyDescent="0.25">
      <c r="A11" s="16"/>
      <c r="B11" s="27"/>
      <c r="C11" s="28">
        <f>C10%</f>
        <v>0.435</v>
      </c>
      <c r="D11" s="28"/>
      <c r="F11" s="19"/>
    </row>
    <row r="12" spans="1:6" x14ac:dyDescent="0.25">
      <c r="A12" s="16" t="s">
        <v>21</v>
      </c>
      <c r="B12" s="20"/>
      <c r="C12" s="21">
        <f>C6*C11</f>
        <v>1174.5</v>
      </c>
      <c r="D12" s="24"/>
      <c r="F12" s="19"/>
    </row>
    <row r="13" spans="1:6" x14ac:dyDescent="0.25">
      <c r="A13" s="16" t="s">
        <v>22</v>
      </c>
      <c r="B13" s="20"/>
      <c r="C13" s="21">
        <f>C6-C12</f>
        <v>1525.5</v>
      </c>
      <c r="D13" s="24"/>
      <c r="F13" s="19"/>
    </row>
    <row r="14" spans="1:6" x14ac:dyDescent="0.25">
      <c r="A14" s="16" t="s">
        <v>15</v>
      </c>
      <c r="B14" s="20"/>
      <c r="C14" s="21">
        <f>C5</f>
        <v>38500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40025.5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">
        <v>93</v>
      </c>
      <c r="B18" s="7"/>
      <c r="C18" s="31">
        <v>750</v>
      </c>
      <c r="D18" s="26"/>
      <c r="F18" s="19"/>
    </row>
    <row r="19" spans="1:6" x14ac:dyDescent="0.25">
      <c r="A19" s="16" t="s">
        <v>90</v>
      </c>
      <c r="B19" s="6"/>
      <c r="C19" s="32">
        <f>C18*C16</f>
        <v>30019125</v>
      </c>
      <c r="D19" s="33"/>
      <c r="E19" s="70"/>
      <c r="F19" s="34"/>
    </row>
    <row r="20" spans="1:6" x14ac:dyDescent="0.25">
      <c r="A20" s="16" t="s">
        <v>91</v>
      </c>
      <c r="C20" s="35">
        <f>C19*90%</f>
        <v>27017212.5</v>
      </c>
      <c r="D20" s="32"/>
      <c r="F20" s="19"/>
    </row>
    <row r="21" spans="1:6" x14ac:dyDescent="0.25">
      <c r="A21" s="16" t="s">
        <v>92</v>
      </c>
      <c r="C21" s="35">
        <f>C19*80%</f>
        <v>24015300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2025000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62539.84375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10" width="14.285156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481.1508</v>
      </c>
      <c r="C2" s="4">
        <f t="shared" ref="C2:C16" si="1">B2*1.2</f>
        <v>577.38095999999996</v>
      </c>
      <c r="D2" s="4">
        <f t="shared" ref="D2:D16" si="2">C2*1.2</f>
        <v>692.85715199999993</v>
      </c>
      <c r="E2" s="5">
        <f t="shared" ref="E2:E16" si="3">R2</f>
        <v>14400000</v>
      </c>
      <c r="F2" s="4">
        <f t="shared" ref="F2:F15" si="4">ROUND((E2/B2),0)</f>
        <v>29928</v>
      </c>
      <c r="G2" s="4">
        <f t="shared" ref="G2:G15" si="5">ROUND((E2/C2),0)</f>
        <v>24940</v>
      </c>
      <c r="H2" s="4">
        <f t="shared" ref="H2:H15" si="6">ROUND((E2/D2),0)</f>
        <v>20784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53.64*10.764</f>
        <v>577.38095999999996</v>
      </c>
      <c r="Q2">
        <f t="shared" ref="Q2:Q10" si="9">P2/1.2</f>
        <v>481.1508</v>
      </c>
      <c r="R2" s="2">
        <v>14400000</v>
      </c>
      <c r="S2" s="2" t="s">
        <v>86</v>
      </c>
    </row>
    <row r="3" spans="1:19" x14ac:dyDescent="0.25">
      <c r="A3" s="4">
        <v>2</v>
      </c>
      <c r="B3" s="4">
        <f t="shared" si="0"/>
        <v>481</v>
      </c>
      <c r="C3" s="4">
        <f t="shared" si="1"/>
        <v>577.19999999999993</v>
      </c>
      <c r="D3" s="4">
        <f t="shared" si="2"/>
        <v>692.63999999999987</v>
      </c>
      <c r="E3" s="5">
        <f t="shared" si="3"/>
        <v>15000000</v>
      </c>
      <c r="F3" s="80">
        <f t="shared" si="4"/>
        <v>31185</v>
      </c>
      <c r="G3" s="80">
        <f t="shared" si="5"/>
        <v>25988</v>
      </c>
      <c r="H3" s="80">
        <f t="shared" si="6"/>
        <v>21656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ref="P3:P9" si="10">O3/1.2</f>
        <v>0</v>
      </c>
      <c r="Q3" s="81">
        <v>481</v>
      </c>
      <c r="R3" s="82">
        <v>15000000</v>
      </c>
      <c r="S3" s="82" t="s">
        <v>87</v>
      </c>
    </row>
    <row r="4" spans="1:19" x14ac:dyDescent="0.25">
      <c r="A4" s="4">
        <v>3</v>
      </c>
      <c r="B4" s="4">
        <f t="shared" si="0"/>
        <v>500</v>
      </c>
      <c r="C4" s="4">
        <f t="shared" si="1"/>
        <v>600</v>
      </c>
      <c r="D4" s="4">
        <f t="shared" si="2"/>
        <v>720</v>
      </c>
      <c r="E4" s="5">
        <f t="shared" si="3"/>
        <v>33500000</v>
      </c>
      <c r="F4" s="4">
        <f t="shared" si="4"/>
        <v>67000</v>
      </c>
      <c r="G4" s="4">
        <f t="shared" si="5"/>
        <v>55833</v>
      </c>
      <c r="H4" s="4">
        <f t="shared" si="6"/>
        <v>46528</v>
      </c>
      <c r="I4" s="4">
        <f t="shared" si="7"/>
        <v>0</v>
      </c>
      <c r="J4" s="4">
        <f t="shared" si="8"/>
        <v>0</v>
      </c>
      <c r="O4">
        <v>0</v>
      </c>
      <c r="P4">
        <f t="shared" ref="P4" si="11">O4/1.2</f>
        <v>0</v>
      </c>
      <c r="Q4">
        <v>500</v>
      </c>
      <c r="R4" s="2">
        <v>33500000</v>
      </c>
      <c r="S4" s="2"/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36000000</v>
      </c>
      <c r="F5" s="77">
        <f t="shared" si="4"/>
        <v>45000</v>
      </c>
      <c r="G5" s="77">
        <f t="shared" si="5"/>
        <v>37500</v>
      </c>
      <c r="H5" s="77">
        <f t="shared" si="6"/>
        <v>31250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800</v>
      </c>
      <c r="R5" s="78">
        <v>36000000</v>
      </c>
      <c r="S5" s="2"/>
    </row>
    <row r="6" spans="1:19" x14ac:dyDescent="0.25">
      <c r="A6" s="4">
        <v>5</v>
      </c>
      <c r="B6" s="4">
        <f t="shared" si="0"/>
        <v>732</v>
      </c>
      <c r="C6" s="4">
        <f t="shared" si="1"/>
        <v>878.4</v>
      </c>
      <c r="D6" s="4">
        <f t="shared" si="2"/>
        <v>1054.08</v>
      </c>
      <c r="E6" s="5">
        <f t="shared" si="3"/>
        <v>29500000</v>
      </c>
      <c r="F6" s="77">
        <f t="shared" si="4"/>
        <v>40301</v>
      </c>
      <c r="G6" s="77">
        <f t="shared" si="5"/>
        <v>33584</v>
      </c>
      <c r="H6" s="77">
        <f t="shared" si="6"/>
        <v>27986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732</v>
      </c>
      <c r="R6" s="78">
        <v>29500000</v>
      </c>
      <c r="S6" s="2"/>
    </row>
    <row r="7" spans="1:19" x14ac:dyDescent="0.25">
      <c r="A7" s="4">
        <v>6</v>
      </c>
      <c r="B7" s="4">
        <f t="shared" si="0"/>
        <v>726</v>
      </c>
      <c r="C7" s="4">
        <f t="shared" si="1"/>
        <v>871.19999999999993</v>
      </c>
      <c r="D7" s="4">
        <f t="shared" si="2"/>
        <v>1045.4399999999998</v>
      </c>
      <c r="E7" s="5">
        <f t="shared" si="3"/>
        <v>34000000</v>
      </c>
      <c r="F7" s="77">
        <f t="shared" si="4"/>
        <v>46832</v>
      </c>
      <c r="G7" s="77">
        <f t="shared" si="5"/>
        <v>39027</v>
      </c>
      <c r="H7" s="77">
        <f t="shared" si="6"/>
        <v>32522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726</v>
      </c>
      <c r="R7" s="78">
        <v>34000000</v>
      </c>
      <c r="S7" s="2"/>
    </row>
    <row r="8" spans="1:19" x14ac:dyDescent="0.25">
      <c r="A8" s="4">
        <v>7</v>
      </c>
      <c r="B8" s="4">
        <f t="shared" si="0"/>
        <v>726</v>
      </c>
      <c r="C8" s="4">
        <f t="shared" si="1"/>
        <v>871.19999999999993</v>
      </c>
      <c r="D8" s="4">
        <f t="shared" si="2"/>
        <v>1045.4399999999998</v>
      </c>
      <c r="E8" s="5">
        <f t="shared" si="3"/>
        <v>35000000</v>
      </c>
      <c r="F8" s="80">
        <f t="shared" si="4"/>
        <v>48209</v>
      </c>
      <c r="G8" s="80">
        <f t="shared" si="5"/>
        <v>40174</v>
      </c>
      <c r="H8" s="80">
        <f t="shared" si="6"/>
        <v>33479</v>
      </c>
      <c r="I8" s="80">
        <f t="shared" si="7"/>
        <v>0</v>
      </c>
      <c r="J8" s="80">
        <f t="shared" si="8"/>
        <v>0</v>
      </c>
      <c r="K8" s="81"/>
      <c r="L8" s="81"/>
      <c r="M8" s="81"/>
      <c r="N8" s="81"/>
      <c r="O8" s="81">
        <v>0</v>
      </c>
      <c r="P8" s="81">
        <f t="shared" si="10"/>
        <v>0</v>
      </c>
      <c r="Q8" s="81">
        <v>726</v>
      </c>
      <c r="R8" s="82">
        <v>35000000</v>
      </c>
      <c r="S8" s="2"/>
    </row>
    <row r="9" spans="1:19" x14ac:dyDescent="0.25">
      <c r="A9" s="4">
        <v>8</v>
      </c>
      <c r="B9" s="4">
        <f t="shared" si="0"/>
        <v>840</v>
      </c>
      <c r="C9" s="4">
        <f t="shared" si="1"/>
        <v>1008</v>
      </c>
      <c r="D9" s="4">
        <f t="shared" si="2"/>
        <v>1209.5999999999999</v>
      </c>
      <c r="E9" s="5">
        <f t="shared" si="3"/>
        <v>32500000</v>
      </c>
      <c r="F9" s="77">
        <f t="shared" si="4"/>
        <v>38690</v>
      </c>
      <c r="G9" s="77">
        <f t="shared" si="5"/>
        <v>32242</v>
      </c>
      <c r="H9" s="77">
        <f t="shared" si="6"/>
        <v>26868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840</v>
      </c>
      <c r="R9" s="78">
        <v>32500000</v>
      </c>
      <c r="S9" s="2"/>
    </row>
    <row r="10" spans="1:19" x14ac:dyDescent="0.25">
      <c r="A10" s="4">
        <v>9</v>
      </c>
      <c r="B10" s="4">
        <f t="shared" si="0"/>
        <v>521.15699999999993</v>
      </c>
      <c r="C10" s="4">
        <f t="shared" si="1"/>
        <v>625.38839999999993</v>
      </c>
      <c r="D10" s="4">
        <f t="shared" si="2"/>
        <v>750.46607999999992</v>
      </c>
      <c r="E10" s="5">
        <f t="shared" si="3"/>
        <v>17500000</v>
      </c>
      <c r="F10" s="80">
        <f t="shared" si="4"/>
        <v>33579</v>
      </c>
      <c r="G10" s="80">
        <f t="shared" si="5"/>
        <v>27983</v>
      </c>
      <c r="H10" s="80">
        <f t="shared" si="6"/>
        <v>23319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>58.1*10.764</f>
        <v>625.38839999999993</v>
      </c>
      <c r="Q10" s="81">
        <f t="shared" si="9"/>
        <v>521.15699999999993</v>
      </c>
      <c r="R10" s="82">
        <v>17500000</v>
      </c>
      <c r="S10" s="82" t="s">
        <v>88</v>
      </c>
    </row>
    <row r="11" spans="1:19" x14ac:dyDescent="0.25">
      <c r="A11" s="4">
        <v>10</v>
      </c>
      <c r="B11" s="4">
        <f t="shared" si="0"/>
        <v>408.33333333333337</v>
      </c>
      <c r="C11" s="4">
        <f t="shared" si="1"/>
        <v>490</v>
      </c>
      <c r="D11" s="4">
        <f t="shared" si="2"/>
        <v>588</v>
      </c>
      <c r="E11" s="5">
        <f t="shared" si="3"/>
        <v>15000000</v>
      </c>
      <c r="F11" s="77">
        <f t="shared" si="4"/>
        <v>36735</v>
      </c>
      <c r="G11" s="77">
        <f t="shared" si="5"/>
        <v>30612</v>
      </c>
      <c r="H11" s="77">
        <f t="shared" si="6"/>
        <v>25510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490</v>
      </c>
      <c r="Q11" s="7">
        <f t="shared" ref="Q11:Q15" si="12">P11/1.2</f>
        <v>408.33333333333337</v>
      </c>
      <c r="R11" s="78">
        <v>15000000</v>
      </c>
      <c r="S11" s="78" t="s">
        <v>94</v>
      </c>
    </row>
    <row r="12" spans="1:19" x14ac:dyDescent="0.25">
      <c r="A12" s="4">
        <v>11</v>
      </c>
      <c r="B12" s="4">
        <f t="shared" si="0"/>
        <v>791.66666666666674</v>
      </c>
      <c r="C12" s="4">
        <f t="shared" si="1"/>
        <v>950</v>
      </c>
      <c r="D12" s="4">
        <f t="shared" si="2"/>
        <v>1140</v>
      </c>
      <c r="E12" s="5">
        <f t="shared" si="3"/>
        <v>31000000</v>
      </c>
      <c r="F12" s="77">
        <f t="shared" si="4"/>
        <v>39158</v>
      </c>
      <c r="G12" s="77">
        <f t="shared" si="5"/>
        <v>32632</v>
      </c>
      <c r="H12" s="77">
        <f t="shared" si="6"/>
        <v>27193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950</v>
      </c>
      <c r="Q12" s="7">
        <f t="shared" si="12"/>
        <v>791.66666666666674</v>
      </c>
      <c r="R12" s="78">
        <v>31000000</v>
      </c>
      <c r="S12" s="78" t="s">
        <v>95</v>
      </c>
    </row>
    <row r="13" spans="1:19" x14ac:dyDescent="0.25">
      <c r="A13" s="4">
        <v>12</v>
      </c>
      <c r="B13" s="4">
        <f t="shared" si="0"/>
        <v>552.01380000000006</v>
      </c>
      <c r="C13" s="4">
        <f t="shared" si="1"/>
        <v>662.41656</v>
      </c>
      <c r="D13" s="4">
        <f t="shared" si="2"/>
        <v>794.89987199999996</v>
      </c>
      <c r="E13" s="5">
        <f t="shared" si="3"/>
        <v>22700000</v>
      </c>
      <c r="F13" s="77">
        <f t="shared" si="4"/>
        <v>41122</v>
      </c>
      <c r="G13" s="77">
        <f t="shared" si="5"/>
        <v>34268</v>
      </c>
      <c r="H13" s="77">
        <f t="shared" si="6"/>
        <v>28557</v>
      </c>
      <c r="I13" s="77">
        <f t="shared" si="7"/>
        <v>0</v>
      </c>
      <c r="J13" s="77">
        <f t="shared" si="8"/>
        <v>0</v>
      </c>
      <c r="K13" s="7"/>
      <c r="L13" s="7"/>
      <c r="M13" s="7"/>
      <c r="N13" s="7"/>
      <c r="O13" s="7">
        <v>0</v>
      </c>
      <c r="P13" s="7">
        <f>61.54*10.764</f>
        <v>662.41656</v>
      </c>
      <c r="Q13" s="7">
        <f t="shared" si="12"/>
        <v>552.01380000000006</v>
      </c>
      <c r="R13" s="78">
        <v>22700000</v>
      </c>
      <c r="S13" s="78" t="s">
        <v>96</v>
      </c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ref="P11:P15" si="13">O14/1.2</f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89</v>
      </c>
      <c r="G27" s="57">
        <v>998</v>
      </c>
      <c r="H27" s="10">
        <v>32000</v>
      </c>
      <c r="I27" s="10">
        <f>G27*H27</f>
        <v>31936000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750</v>
      </c>
      <c r="H28" s="10">
        <f>D29/G28</f>
        <v>40000</v>
      </c>
      <c r="I28" s="10">
        <f>30000000</f>
        <v>30000000</v>
      </c>
    </row>
    <row r="29" spans="1:19" s="10" customFormat="1" x14ac:dyDescent="0.25">
      <c r="C29" s="72" t="s">
        <v>1</v>
      </c>
      <c r="D29" s="72">
        <v>30000000</v>
      </c>
      <c r="F29" s="57" t="s">
        <v>71</v>
      </c>
      <c r="G29" s="57">
        <v>900</v>
      </c>
      <c r="H29" s="10">
        <f>G29/G28</f>
        <v>1.2</v>
      </c>
      <c r="I29" s="10">
        <f>I28/G28</f>
        <v>40000</v>
      </c>
    </row>
    <row r="30" spans="1:19" s="10" customFormat="1" x14ac:dyDescent="0.25">
      <c r="F30" s="57" t="s">
        <v>72</v>
      </c>
      <c r="G30" s="57">
        <v>33000</v>
      </c>
    </row>
    <row r="31" spans="1:19" s="10" customFormat="1" x14ac:dyDescent="0.25">
      <c r="C31" s="75"/>
      <c r="D31" s="75"/>
      <c r="F31" s="75" t="s">
        <v>73</v>
      </c>
      <c r="G31" s="75">
        <f>G29*G30</f>
        <v>29700000</v>
      </c>
      <c r="H31" s="10">
        <f>G31/D29</f>
        <v>0.99</v>
      </c>
    </row>
    <row r="32" spans="1:19" s="10" customFormat="1" x14ac:dyDescent="0.25">
      <c r="C32" s="75"/>
      <c r="D32" s="75"/>
      <c r="F32" s="75" t="s">
        <v>24</v>
      </c>
      <c r="G32" s="75">
        <f>G31*90%</f>
        <v>26730000</v>
      </c>
    </row>
    <row r="33" spans="3:7" s="10" customFormat="1" x14ac:dyDescent="0.25">
      <c r="C33" s="75"/>
      <c r="D33" s="75"/>
      <c r="F33" s="75" t="s">
        <v>25</v>
      </c>
      <c r="G33" s="75">
        <f>G31*80%</f>
        <v>23760000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2024-01-24T07:09:02Z</dcterms:modified>
</cp:coreProperties>
</file>