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Bhayander\ABHISHEK VIJAY RAUT\"/>
    </mc:Choice>
  </mc:AlternateContent>
  <xr:revisionPtr revIDLastSave="0" documentId="13_ncr:1_{4490692E-3DE3-41A7-B99A-ACE9543B1E99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7" i="4" l="1"/>
  <c r="P4" i="4"/>
  <c r="G31" i="4"/>
  <c r="P2" i="4"/>
  <c r="C5" i="25" l="1"/>
  <c r="C4" i="25"/>
  <c r="C3" i="25"/>
  <c r="Q3" i="4"/>
  <c r="B3" i="4" s="1"/>
  <c r="C3" i="4" s="1"/>
  <c r="D3" i="4" s="1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<sst xmlns="http://schemas.openxmlformats.org/spreadsheetml/2006/main" count="128" uniqueCount="86">
  <si>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</si>
  <si>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</si>
  <si>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</si>
  <si>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</si>
  <si>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</si>
  <si>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</si>
  <si>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</si>
  <si>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</si>
  <si>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</si>
  <si>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</si>
  <si>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</si>
  <si>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</si>
  <si>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</si>
  <si>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</si>
  <si>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</si>
  <si>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</si>
  <si>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</si>
  <si>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</si>
  <si>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</si>
  <si>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</si>
  <si>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</si>
  <si>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</si>
  <si>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</si>
  <si>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</si>
  <si>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</si>
  <si>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</si>
  <si>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</si>
  <si>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</si>
  <si>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</si>
  <si>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</si>
  <si>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</si>
  <si>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</si>
  <si>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</si>
  <si>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</si>
  <si>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</si>
  <si>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</si>
  <si>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</si>
  <si>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</si>
  <si>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</si>
  <si>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</si>
  <si>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</si>
  <si>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</si>
  <si>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</si>
  <si>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</si>
  <si>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</si>
  <si>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</si>
  <si>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</si>
  <si>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</si>
  <si>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</si>
  <si>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</si>
  <si>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</si>
  <si>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</si>
  <si>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</si>
  <si>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</si>
  <si>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</si>
  <si>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</si>
  <si>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</si>
  <si>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</si>
  <si>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</si>
  <si>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</si>
  <si>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</si>
  <si>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</si>
  <si>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</si>
  <si>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</si>
  <si>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</si>
  <si>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</si>
  <si>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</si>
  <si>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</si>
  <si>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</si>
  <si>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</si>
  <si>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</si>
  <si>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</si>
  <si>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</si>
  <si>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</si>
  <si>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</si>
  <si>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</si>
  <si>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</si>
  <si>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</si>
  <si>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</si>
  <si>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</si>
  <si>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</si>
  <si>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</si>
  <si>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</si>
  <si>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</si>
  <si>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09.01.2024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</si>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</sst>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440423</xdr:colOff>
      <xdr:row>48</xdr:row>
      <xdr:rowOff>67923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45CB5A-C164-4392-AF83-A6CCFE08F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0023" cy="8945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449694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59A56A-09E1-4F7A-830D-C1C5679D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70494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259168</xdr:colOff>
      <xdr:row>45</xdr:row>
      <xdr:rowOff>39302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286A91-377C-48EC-B64D-E2FCACD58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79968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21095</xdr:colOff>
      <xdr:row>49</xdr:row>
      <xdr:rowOff>77440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B17279-21AC-4FDD-B864-9BC77DCFA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651495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I9" sqref="I9:I11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9</v>
      </c>
      <c r="B2" s="43">
        <v>9</v>
      </c>
      <c r="C2" s="43">
        <v>14</v>
      </c>
      <c r="D2" s="43">
        <v>5</v>
      </c>
      <c r="E2" s="44">
        <f t="shared" ref="E2:I23" si="0">B2/12</f>
        <v>0.75</v>
      </c>
      <c r="F2" s="44">
        <f t="shared" ref="F2:F30" si="1">D2/12</f>
        <v>0.41666666666666669</v>
      </c>
      <c r="G2" s="44">
        <f t="shared" ref="G2:G30" si="2">A2+E2</f>
        <v>9.75</v>
      </c>
      <c r="H2" s="44">
        <f t="shared" ref="H2:H30" si="3">C2+F2</f>
        <v>14.416666666666666</v>
      </c>
      <c r="I2" s="45">
        <f t="shared" ref="I2:I22" si="4">G2*H2</f>
        <v>140.5625</v>
      </c>
      <c r="J2" s="45">
        <f>I2</f>
        <v>140.5625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8</v>
      </c>
      <c r="B3" s="43">
        <v>0</v>
      </c>
      <c r="C3" s="43">
        <v>8</v>
      </c>
      <c r="D3" s="43">
        <v>4</v>
      </c>
      <c r="E3" s="44">
        <f t="shared" si="0"/>
        <v>0</v>
      </c>
      <c r="F3" s="44">
        <f t="shared" si="1"/>
        <v>0.33333333333333331</v>
      </c>
      <c r="G3" s="44">
        <f t="shared" si="2"/>
        <v>8</v>
      </c>
      <c r="H3" s="44">
        <f t="shared" si="3"/>
        <v>8.3333333333333339</v>
      </c>
      <c r="I3" s="45">
        <f t="shared" si="4"/>
        <v>66.666666666666671</v>
      </c>
      <c r="J3" s="45">
        <f>J2+I3</f>
        <v>207.22916666666669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8</v>
      </c>
      <c r="B4" s="43">
        <v>5</v>
      </c>
      <c r="C4" s="43">
        <v>10</v>
      </c>
      <c r="D4" s="43">
        <v>10</v>
      </c>
      <c r="E4" s="44">
        <f t="shared" si="0"/>
        <v>0.41666666666666669</v>
      </c>
      <c r="F4" s="44">
        <f t="shared" si="1"/>
        <v>0.83333333333333337</v>
      </c>
      <c r="G4" s="44">
        <f t="shared" si="2"/>
        <v>8.4166666666666661</v>
      </c>
      <c r="H4" s="44">
        <f t="shared" si="3"/>
        <v>10.833333333333334</v>
      </c>
      <c r="I4" s="45">
        <f t="shared" si="4"/>
        <v>91.180555555555557</v>
      </c>
      <c r="J4" s="45">
        <f t="shared" ref="J4:J30" si="5">J3+I4</f>
        <v>298.40972222222223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4</v>
      </c>
      <c r="B5" s="43">
        <v>4</v>
      </c>
      <c r="C5" s="43">
        <v>3</v>
      </c>
      <c r="D5" s="43">
        <v>1</v>
      </c>
      <c r="E5" s="44">
        <f t="shared" si="0"/>
        <v>0.33333333333333331</v>
      </c>
      <c r="F5" s="44">
        <f t="shared" si="1"/>
        <v>8.3333333333333329E-2</v>
      </c>
      <c r="G5" s="44">
        <f t="shared" si="2"/>
        <v>4.333333333333333</v>
      </c>
      <c r="H5" s="44">
        <f t="shared" si="3"/>
        <v>3.0833333333333335</v>
      </c>
      <c r="I5" s="45">
        <f t="shared" si="4"/>
        <v>13.361111111111111</v>
      </c>
      <c r="J5" s="45">
        <f t="shared" si="5"/>
        <v>311.77083333333331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4</v>
      </c>
      <c r="B6" s="43">
        <v>0</v>
      </c>
      <c r="C6" s="43">
        <v>7</v>
      </c>
      <c r="D6" s="43">
        <v>2</v>
      </c>
      <c r="E6" s="44">
        <f t="shared" si="0"/>
        <v>0</v>
      </c>
      <c r="F6" s="44">
        <f t="shared" si="1"/>
        <v>0.16666666666666666</v>
      </c>
      <c r="G6" s="44">
        <f t="shared" si="2"/>
        <v>4</v>
      </c>
      <c r="H6" s="44">
        <f t="shared" si="3"/>
        <v>7.166666666666667</v>
      </c>
      <c r="I6" s="45">
        <f t="shared" si="4"/>
        <v>28.666666666666668</v>
      </c>
      <c r="J6" s="45">
        <f t="shared" si="5"/>
        <v>340.4375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8</v>
      </c>
      <c r="B7" s="43">
        <v>10</v>
      </c>
      <c r="C7" s="43">
        <v>3</v>
      </c>
      <c r="D7" s="43">
        <v>0</v>
      </c>
      <c r="E7" s="44">
        <f t="shared" si="0"/>
        <v>0.83333333333333337</v>
      </c>
      <c r="F7" s="44">
        <f t="shared" si="1"/>
        <v>0</v>
      </c>
      <c r="G7" s="44">
        <f t="shared" si="2"/>
        <v>8.8333333333333339</v>
      </c>
      <c r="H7" s="44">
        <f t="shared" si="3"/>
        <v>3</v>
      </c>
      <c r="I7" s="45">
        <f t="shared" si="4"/>
        <v>26.5</v>
      </c>
      <c r="J7" s="45">
        <f t="shared" si="5"/>
        <v>366.9375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2</v>
      </c>
      <c r="B8" s="43">
        <v>7</v>
      </c>
      <c r="C8" s="43">
        <v>3</v>
      </c>
      <c r="D8" s="43">
        <v>7</v>
      </c>
      <c r="E8" s="44">
        <f t="shared" si="0"/>
        <v>0.58333333333333337</v>
      </c>
      <c r="F8" s="44">
        <f t="shared" si="1"/>
        <v>0.58333333333333337</v>
      </c>
      <c r="G8" s="44">
        <f t="shared" si="2"/>
        <v>2.5833333333333335</v>
      </c>
      <c r="H8" s="44">
        <f t="shared" si="3"/>
        <v>3.5833333333333335</v>
      </c>
      <c r="I8" s="45">
        <f t="shared" si="4"/>
        <v>9.2569444444444446</v>
      </c>
      <c r="J8" s="45">
        <f t="shared" si="5"/>
        <v>376.19444444444446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3</v>
      </c>
      <c r="B9" s="43">
        <v>3</v>
      </c>
      <c r="C9" s="43">
        <v>8</v>
      </c>
      <c r="D9" s="43">
        <v>0</v>
      </c>
      <c r="E9" s="44">
        <f t="shared" si="0"/>
        <v>0.25</v>
      </c>
      <c r="F9" s="44">
        <f t="shared" si="1"/>
        <v>0</v>
      </c>
      <c r="G9" s="44">
        <f t="shared" si="2"/>
        <v>3.25</v>
      </c>
      <c r="H9" s="44">
        <f t="shared" si="3"/>
        <v>8</v>
      </c>
      <c r="I9" s="45">
        <f t="shared" si="4"/>
        <v>26</v>
      </c>
      <c r="J9" s="45">
        <f t="shared" si="5"/>
        <v>402.19444444444446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4</v>
      </c>
      <c r="B10" s="43">
        <v>0</v>
      </c>
      <c r="C10" s="43">
        <v>9</v>
      </c>
      <c r="D10" s="43">
        <v>9</v>
      </c>
      <c r="E10" s="44">
        <f t="shared" si="0"/>
        <v>0</v>
      </c>
      <c r="F10" s="44">
        <f t="shared" si="1"/>
        <v>0.75</v>
      </c>
      <c r="G10" s="44">
        <f t="shared" si="2"/>
        <v>4</v>
      </c>
      <c r="H10" s="44">
        <f t="shared" si="3"/>
        <v>9.75</v>
      </c>
      <c r="I10" s="45">
        <f t="shared" si="4"/>
        <v>39</v>
      </c>
      <c r="J10" s="45">
        <f t="shared" si="5"/>
        <v>441.19444444444446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3</v>
      </c>
      <c r="B11" s="43">
        <v>6</v>
      </c>
      <c r="C11" s="43">
        <v>8</v>
      </c>
      <c r="D11" s="43">
        <v>5</v>
      </c>
      <c r="E11" s="44">
        <f t="shared" si="0"/>
        <v>0.5</v>
      </c>
      <c r="F11" s="44">
        <f t="shared" si="1"/>
        <v>0.41666666666666669</v>
      </c>
      <c r="G11" s="44">
        <f t="shared" si="2"/>
        <v>3.5</v>
      </c>
      <c r="H11" s="44">
        <f t="shared" si="3"/>
        <v>8.4166666666666661</v>
      </c>
      <c r="I11" s="45">
        <f t="shared" si="4"/>
        <v>29.458333333333332</v>
      </c>
      <c r="J11" s="45">
        <f t="shared" si="5"/>
        <v>470.65277777777777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470.65277777777777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470.65277777777777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470.65277777777777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470.65277777777777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470.65277777777777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470.65277777777777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470.65277777777777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470.65277777777777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470.65277777777777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470.65277777777777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470.65277777777777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470.65277777777777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470.65277777777777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470.65277777777777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470.65277777777777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470.65277777777777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470.65277777777777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470.65277777777777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470.65277777777777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B17" sqref="B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6400</v>
      </c>
      <c r="D3" s="24" t="s">
        <v>76</v>
      </c>
      <c r="E3" s="6" t="s">
        <v>85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3900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3900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6400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395</v>
      </c>
      <c r="D18" s="26"/>
      <c r="F18" s="19"/>
    </row>
    <row r="19" spans="1:6" x14ac:dyDescent="0.25">
      <c r="A19" s="16" t="s">
        <v>74</v>
      </c>
      <c r="B19" s="6"/>
      <c r="C19" s="32">
        <f>C18*C16</f>
        <v>2528000</v>
      </c>
      <c r="D19" s="33"/>
      <c r="E19" s="70"/>
      <c r="F19" s="34"/>
    </row>
    <row r="20" spans="1:6" x14ac:dyDescent="0.25">
      <c r="A20" s="16" t="s">
        <v>24</v>
      </c>
      <c r="C20" s="35">
        <f>C19*90%</f>
        <v>2275200</v>
      </c>
      <c r="D20" s="32"/>
      <c r="F20" s="19"/>
    </row>
    <row r="21" spans="1:6" x14ac:dyDescent="0.25">
      <c r="A21" s="16" t="s">
        <v>25</v>
      </c>
      <c r="C21" s="35">
        <f>C19*80%</f>
        <v>2022400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987500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5266.666666666667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H27" sqref="H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8" width="12.57031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375</v>
      </c>
      <c r="C2" s="4">
        <f t="shared" ref="C2:C16" si="1">B2*1.2</f>
        <v>450</v>
      </c>
      <c r="D2" s="4">
        <f t="shared" ref="D2:D16" si="2">C2*1.2</f>
        <v>540</v>
      </c>
      <c r="E2" s="5">
        <f t="shared" ref="E2:E16" si="3">R2</f>
        <v>2600000</v>
      </c>
      <c r="F2" s="4">
        <f t="shared" ref="F2:F15" si="4">ROUND((E2/B2),0)</f>
        <v>6933</v>
      </c>
      <c r="G2" s="4">
        <f t="shared" ref="G2:G15" si="5">ROUND((E2/C2),0)</f>
        <v>5778</v>
      </c>
      <c r="H2" s="4">
        <f t="shared" ref="H2:H15" si="6">ROUND((E2/D2),0)</f>
        <v>4815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" si="9">O2/1.2</f>
        <v>0</v>
      </c>
      <c r="Q2">
        <v>375</v>
      </c>
      <c r="R2" s="2">
        <v>2600000</v>
      </c>
      <c r="S2" s="2"/>
    </row>
    <row r="3" spans="1:19" x14ac:dyDescent="0.25">
      <c r="A3" s="4">
        <v>2</v>
      </c>
      <c r="B3" s="4">
        <f t="shared" si="0"/>
        <v>583.33333333333337</v>
      </c>
      <c r="C3" s="4">
        <f t="shared" si="1"/>
        <v>700</v>
      </c>
      <c r="D3" s="4">
        <f t="shared" si="2"/>
        <v>840</v>
      </c>
      <c r="E3" s="5">
        <f t="shared" si="3"/>
        <v>4200000</v>
      </c>
      <c r="F3" s="4">
        <f t="shared" si="4"/>
        <v>7200</v>
      </c>
      <c r="G3" s="4">
        <f t="shared" si="5"/>
        <v>6000</v>
      </c>
      <c r="H3" s="4">
        <f t="shared" si="6"/>
        <v>5000</v>
      </c>
      <c r="I3" s="4">
        <f t="shared" si="7"/>
        <v>0</v>
      </c>
      <c r="J3" s="4">
        <f t="shared" si="8"/>
        <v>0</v>
      </c>
      <c r="O3">
        <v>0</v>
      </c>
      <c r="P3">
        <v>700</v>
      </c>
      <c r="Q3">
        <f t="shared" ref="Q2:Q10" si="10">P3/1.2</f>
        <v>583.33333333333337</v>
      </c>
      <c r="R3" s="2">
        <v>4200000</v>
      </c>
      <c r="S3" s="2"/>
    </row>
    <row r="4" spans="1:19" x14ac:dyDescent="0.25">
      <c r="A4" s="4">
        <v>3</v>
      </c>
      <c r="B4" s="4">
        <f t="shared" si="0"/>
        <v>666</v>
      </c>
      <c r="C4" s="4">
        <f t="shared" si="1"/>
        <v>799.19999999999993</v>
      </c>
      <c r="D4" s="4">
        <f t="shared" si="2"/>
        <v>959.03999999999985</v>
      </c>
      <c r="E4" s="5">
        <f t="shared" si="3"/>
        <v>3500000</v>
      </c>
      <c r="F4" s="4">
        <f t="shared" si="4"/>
        <v>5255</v>
      </c>
      <c r="G4" s="4">
        <f t="shared" si="5"/>
        <v>4379</v>
      </c>
      <c r="H4" s="4">
        <f t="shared" si="6"/>
        <v>3649</v>
      </c>
      <c r="I4" s="4">
        <f t="shared" si="7"/>
        <v>0</v>
      </c>
      <c r="J4" s="4">
        <f t="shared" si="8"/>
        <v>0</v>
      </c>
      <c r="O4">
        <v>0</v>
      </c>
      <c r="P4">
        <f t="shared" ref="P4" si="11">O4/1.2</f>
        <v>0</v>
      </c>
      <c r="Q4">
        <v>666</v>
      </c>
      <c r="R4" s="2">
        <v>3500000</v>
      </c>
      <c r="S4" s="2"/>
    </row>
    <row r="5" spans="1:19" x14ac:dyDescent="0.25">
      <c r="A5" s="4">
        <v>4</v>
      </c>
      <c r="B5" s="4">
        <f t="shared" si="0"/>
        <v>473.33333333333337</v>
      </c>
      <c r="C5" s="4">
        <f t="shared" si="1"/>
        <v>568</v>
      </c>
      <c r="D5" s="4">
        <f t="shared" si="2"/>
        <v>681.6</v>
      </c>
      <c r="E5" s="5">
        <f t="shared" si="3"/>
        <v>2147000</v>
      </c>
      <c r="F5" s="4">
        <f t="shared" si="4"/>
        <v>4536</v>
      </c>
      <c r="G5" s="4">
        <f t="shared" si="5"/>
        <v>3780</v>
      </c>
      <c r="H5" s="4">
        <f t="shared" si="6"/>
        <v>3150</v>
      </c>
      <c r="I5" s="4">
        <f t="shared" si="7"/>
        <v>0</v>
      </c>
      <c r="J5" s="4">
        <f t="shared" si="8"/>
        <v>0</v>
      </c>
      <c r="O5">
        <v>0</v>
      </c>
      <c r="P5">
        <v>568</v>
      </c>
      <c r="Q5">
        <f t="shared" si="10"/>
        <v>473.33333333333337</v>
      </c>
      <c r="R5" s="2">
        <v>2147000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ref="P2:P10" si="12">O6/1.2</f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2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2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2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2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3">O11/1.2</f>
        <v>0</v>
      </c>
      <c r="Q11">
        <f t="shared" ref="Q11:Q15" si="14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3"/>
        <v>0</v>
      </c>
      <c r="Q12">
        <f t="shared" si="14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3"/>
        <v>0</v>
      </c>
      <c r="Q13">
        <f t="shared" si="14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3"/>
        <v>0</v>
      </c>
      <c r="Q14">
        <f t="shared" si="14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3"/>
        <v>0</v>
      </c>
      <c r="Q15">
        <f t="shared" si="14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2">Q17</f>
        <v>0</v>
      </c>
      <c r="C17" s="4">
        <f t="shared" ref="C17:C21" si="23">B17*1.2</f>
        <v>0</v>
      </c>
      <c r="D17" s="4">
        <f t="shared" ref="D17:D21" si="24">C17*1.2</f>
        <v>0</v>
      </c>
      <c r="E17" s="5">
        <f t="shared" ref="E17:E21" si="25">R17</f>
        <v>0</v>
      </c>
      <c r="F17" s="4" t="e">
        <f t="shared" ref="F17" si="26">ROUND((E17/B17),0)</f>
        <v>#DIV/0!</v>
      </c>
      <c r="G17" s="4" t="e">
        <f t="shared" ref="G17" si="27">ROUND((E17/C17),0)</f>
        <v>#DIV/0!</v>
      </c>
      <c r="H17" s="4" t="e">
        <f t="shared" ref="H17" si="28">ROUND((E17/D17),0)</f>
        <v>#DIV/0!</v>
      </c>
      <c r="I17" s="4">
        <f t="shared" ref="I17" si="29">T17</f>
        <v>0</v>
      </c>
      <c r="J17" s="4">
        <f t="shared" ref="J17" si="30">U17</f>
        <v>0</v>
      </c>
      <c r="O17">
        <v>0</v>
      </c>
      <c r="P17">
        <f t="shared" ref="P17" si="31">O17/1.2</f>
        <v>0</v>
      </c>
      <c r="Q17">
        <f t="shared" ref="Q17" si="32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ref="F18:F21" si="33">ROUND((E18/B18),0)</f>
        <v>#DIV/0!</v>
      </c>
      <c r="G18" s="4" t="e">
        <f t="shared" ref="G18:G21" si="34">ROUND((E18/C18),0)</f>
        <v>#DIV/0!</v>
      </c>
      <c r="H18" s="4" t="e">
        <f t="shared" ref="H18:H21" si="35">ROUND((E18/D18),0)</f>
        <v>#DIV/0!</v>
      </c>
      <c r="I18" s="4">
        <f t="shared" ref="I18:J21" si="36">T18</f>
        <v>0</v>
      </c>
      <c r="J18" s="4">
        <f t="shared" si="36"/>
        <v>0</v>
      </c>
      <c r="O18">
        <v>0</v>
      </c>
      <c r="P18">
        <f t="shared" ref="P18" si="37">O18/1.2</f>
        <v>0</v>
      </c>
      <c r="Q18">
        <f t="shared" ref="Q18:Q21" si="38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33"/>
        <v>#DIV/0!</v>
      </c>
      <c r="G19" s="4" t="e">
        <f t="shared" si="34"/>
        <v>#DIV/0!</v>
      </c>
      <c r="H19" s="4" t="e">
        <f t="shared" si="35"/>
        <v>#DIV/0!</v>
      </c>
      <c r="I19" s="4">
        <f t="shared" si="36"/>
        <v>0</v>
      </c>
      <c r="J19" s="4">
        <f t="shared" si="36"/>
        <v>0</v>
      </c>
      <c r="O19">
        <v>0</v>
      </c>
      <c r="P19">
        <f>O19/1.2</f>
        <v>0</v>
      </c>
      <c r="Q19">
        <f t="shared" si="38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9">Q20</f>
        <v>0</v>
      </c>
      <c r="C20" s="4">
        <f t="shared" ref="C20" si="40">B20*1.2</f>
        <v>0</v>
      </c>
      <c r="D20" s="4">
        <f t="shared" ref="D20" si="41">C20*1.2</f>
        <v>0</v>
      </c>
      <c r="E20" s="5">
        <f t="shared" ref="E20" si="42">R20</f>
        <v>0</v>
      </c>
      <c r="F20" s="4" t="e">
        <f t="shared" ref="F20" si="43">ROUND((E20/B20),0)</f>
        <v>#DIV/0!</v>
      </c>
      <c r="G20" s="4" t="e">
        <f t="shared" ref="G20" si="44">ROUND((E20/C20),0)</f>
        <v>#DIV/0!</v>
      </c>
      <c r="H20" s="4" t="e">
        <f t="shared" ref="H20" si="45">ROUND((E20/D20),0)</f>
        <v>#DIV/0!</v>
      </c>
      <c r="I20" s="4">
        <f t="shared" ref="I20" si="46">T20</f>
        <v>0</v>
      </c>
      <c r="J20" s="4">
        <f t="shared" ref="J20" si="47">U20</f>
        <v>0</v>
      </c>
      <c r="O20">
        <v>0</v>
      </c>
      <c r="P20">
        <f t="shared" ref="P20" si="48">O20/1.2</f>
        <v>0</v>
      </c>
      <c r="Q20">
        <f t="shared" ref="Q20" si="49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2"/>
        <v>0</v>
      </c>
      <c r="C21" s="4">
        <f t="shared" si="23"/>
        <v>0</v>
      </c>
      <c r="D21" s="4">
        <f t="shared" si="24"/>
        <v>0</v>
      </c>
      <c r="E21" s="5">
        <f t="shared" si="25"/>
        <v>0</v>
      </c>
      <c r="F21" s="4" t="e">
        <f t="shared" si="33"/>
        <v>#DIV/0!</v>
      </c>
      <c r="G21" s="4" t="e">
        <f t="shared" si="34"/>
        <v>#DIV/0!</v>
      </c>
      <c r="H21" s="4" t="e">
        <f t="shared" si="35"/>
        <v>#DIV/0!</v>
      </c>
      <c r="I21" s="4">
        <f t="shared" si="36"/>
        <v>0</v>
      </c>
      <c r="J21" s="4">
        <f t="shared" si="36"/>
        <v>0</v>
      </c>
      <c r="O21">
        <v>0</v>
      </c>
      <c r="P21">
        <f>O21/1.2</f>
        <v>0</v>
      </c>
      <c r="Q21">
        <f t="shared" si="38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471</v>
      </c>
      <c r="H27" s="10">
        <f>G27*4500</f>
        <v>2119500</v>
      </c>
    </row>
    <row r="28" spans="1:19" s="10" customFormat="1" x14ac:dyDescent="0.25">
      <c r="C28" s="72" t="s">
        <v>75</v>
      </c>
      <c r="D28" s="72" t="s">
        <v>84</v>
      </c>
      <c r="F28" s="57" t="s">
        <v>85</v>
      </c>
      <c r="G28" s="57">
        <v>395</v>
      </c>
    </row>
    <row r="29" spans="1:19" s="10" customFormat="1" x14ac:dyDescent="0.25">
      <c r="C29" s="72" t="s">
        <v>1</v>
      </c>
      <c r="D29" s="72">
        <v>2257500</v>
      </c>
      <c r="F29" s="57" t="s">
        <v>72</v>
      </c>
      <c r="G29" s="57">
        <v>474</v>
      </c>
      <c r="H29" s="10">
        <f>G29/G28</f>
        <v>1.2</v>
      </c>
    </row>
    <row r="30" spans="1:19" s="10" customFormat="1" x14ac:dyDescent="0.25">
      <c r="F30" s="57" t="s">
        <v>73</v>
      </c>
      <c r="G30" s="57">
        <v>6400</v>
      </c>
    </row>
    <row r="31" spans="1:19" s="10" customFormat="1" x14ac:dyDescent="0.25">
      <c r="C31" s="75"/>
      <c r="D31" s="75"/>
      <c r="F31" s="75" t="s">
        <v>74</v>
      </c>
      <c r="G31" s="75">
        <f>G28*G30</f>
        <v>2528000</v>
      </c>
      <c r="H31" s="10">
        <f>G31/D29</f>
        <v>1.1198228128460685</v>
      </c>
    </row>
    <row r="32" spans="1:19" s="10" customFormat="1" x14ac:dyDescent="0.25">
      <c r="C32" s="75"/>
      <c r="D32" s="75"/>
      <c r="F32" s="75" t="s">
        <v>24</v>
      </c>
      <c r="G32" s="75">
        <f>G31*90%</f>
        <v>2275200</v>
      </c>
    </row>
    <row r="33" spans="3:7" s="10" customFormat="1" x14ac:dyDescent="0.25">
      <c r="C33" s="75"/>
      <c r="D33" s="75"/>
      <c r="F33" s="75" t="s">
        <v>25</v>
      </c>
      <c r="G33" s="75">
        <f>G31*80%</f>
        <v>2022400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2024-01-23T10:35:10Z</dcterms:modified>
</cp:coreProperties>
</file>