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Sheet1" sheetId="1" r:id="rId1"/>
    <sheet name="Sheet2" sheetId="2" r:id="rId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24" i="1" l="1"/>
  <c r="R23" i="1"/>
  <c r="U26" i="1"/>
  <c r="U18" i="1" l="1"/>
  <c r="U19" i="1" s="1"/>
  <c r="G17" i="1" l="1"/>
  <c r="G16" i="1"/>
  <c r="C17" i="1"/>
  <c r="C18" i="1"/>
  <c r="C19" i="1"/>
  <c r="C20" i="1"/>
  <c r="C21" i="1"/>
  <c r="C22" i="1"/>
  <c r="C23" i="1"/>
  <c r="C24" i="1"/>
  <c r="C16" i="1"/>
  <c r="P22" i="1" l="1"/>
  <c r="Q22" i="1" s="1"/>
  <c r="O20" i="1"/>
  <c r="O22" i="1" s="1"/>
  <c r="O21" i="1"/>
  <c r="O18" i="1"/>
  <c r="P24" i="1" l="1"/>
  <c r="P26" i="1" s="1"/>
</calcChain>
</file>

<file path=xl/sharedStrings.xml><?xml version="1.0" encoding="utf-8"?>
<sst xmlns="http://schemas.openxmlformats.org/spreadsheetml/2006/main" count="17" uniqueCount="15">
  <si>
    <t>24.11.2017</t>
  </si>
  <si>
    <t>challan</t>
  </si>
  <si>
    <t>1st</t>
  </si>
  <si>
    <t>area</t>
  </si>
  <si>
    <t>MOFA Carpet</t>
  </si>
  <si>
    <t>RERA Carpet</t>
  </si>
  <si>
    <t>Deck / Balcon</t>
  </si>
  <si>
    <t>1 Car Park</t>
  </si>
  <si>
    <t>Parking</t>
  </si>
  <si>
    <t>Possession</t>
  </si>
  <si>
    <t>30.04.2022</t>
  </si>
  <si>
    <t>Schq</t>
  </si>
  <si>
    <t>RERA</t>
  </si>
  <si>
    <t>Sketch</t>
  </si>
  <si>
    <t>3BHK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</si>
</sst>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0" fillId="2" borderId="0" xfId="0" applyFill="1"/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496390</xdr:colOff>
      <xdr:row>34</xdr:row>
      <xdr:rowOff>124746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811590" cy="6601746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0</xdr:row>
      <xdr:rowOff>0</xdr:rowOff>
    </xdr:from>
    <xdr:to>
      <xdr:col>21</xdr:col>
      <xdr:colOff>257892</xdr:colOff>
      <xdr:row>34</xdr:row>
      <xdr:rowOff>105694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24800" y="0"/>
          <a:ext cx="5134692" cy="6582694"/>
        </a:xfrm>
        <a:prstGeom prst="rect">
          <a:avLst/>
        </a:prstGeom>
      </xdr:spPr>
    </xdr:pic>
    <xdr:clientData/>
  </xdr:twoCellAnchor>
  <xdr:twoCellAnchor editAs="oneCell">
    <xdr:from>
      <xdr:col>83</xdr:col>
      <xdr:colOff>0</xdr:colOff>
      <xdr:row>6</xdr:row>
      <xdr:rowOff>0</xdr:rowOff>
    </xdr:from>
    <xdr:to>
      <xdr:col>107</xdr:col>
      <xdr:colOff>607695</xdr:colOff>
      <xdr:row>50</xdr:row>
      <xdr:rowOff>189428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596800" y="11430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23</xdr:col>
      <xdr:colOff>602146</xdr:colOff>
      <xdr:row>73</xdr:row>
      <xdr:rowOff>162878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7239000"/>
          <a:ext cx="14842021" cy="68303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23</xdr:col>
      <xdr:colOff>497357</xdr:colOff>
      <xdr:row>110</xdr:row>
      <xdr:rowOff>10457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4287500"/>
          <a:ext cx="14737232" cy="6677957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0</xdr:row>
      <xdr:rowOff>0</xdr:rowOff>
    </xdr:from>
    <xdr:to>
      <xdr:col>45</xdr:col>
      <xdr:colOff>192255</xdr:colOff>
      <xdr:row>34</xdr:row>
      <xdr:rowOff>143799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478125" y="0"/>
          <a:ext cx="12574755" cy="6620799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36</xdr:row>
      <xdr:rowOff>0</xdr:rowOff>
    </xdr:from>
    <xdr:to>
      <xdr:col>45</xdr:col>
      <xdr:colOff>230360</xdr:colOff>
      <xdr:row>67</xdr:row>
      <xdr:rowOff>172298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478125" y="6858000"/>
          <a:ext cx="12612860" cy="6077798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69</xdr:row>
      <xdr:rowOff>0</xdr:rowOff>
    </xdr:from>
    <xdr:to>
      <xdr:col>45</xdr:col>
      <xdr:colOff>163676</xdr:colOff>
      <xdr:row>101</xdr:row>
      <xdr:rowOff>29430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478125" y="13144500"/>
          <a:ext cx="12546176" cy="6125430"/>
        </a:xfrm>
        <a:prstGeom prst="rect">
          <a:avLst/>
        </a:prstGeom>
      </xdr:spPr>
    </xdr:pic>
    <xdr:clientData/>
  </xdr:twoCellAnchor>
  <xdr:twoCellAnchor editAs="oneCell">
    <xdr:from>
      <xdr:col>47</xdr:col>
      <xdr:colOff>0</xdr:colOff>
      <xdr:row>1</xdr:row>
      <xdr:rowOff>0</xdr:rowOff>
    </xdr:from>
    <xdr:to>
      <xdr:col>67</xdr:col>
      <xdr:colOff>173202</xdr:colOff>
      <xdr:row>39</xdr:row>
      <xdr:rowOff>143905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9098875" y="190500"/>
          <a:ext cx="12555702" cy="7382905"/>
        </a:xfrm>
        <a:prstGeom prst="rect">
          <a:avLst/>
        </a:prstGeom>
      </xdr:spPr>
    </xdr:pic>
    <xdr:clientData/>
  </xdr:twoCellAnchor>
  <xdr:twoCellAnchor editAs="oneCell">
    <xdr:from>
      <xdr:col>48</xdr:col>
      <xdr:colOff>0</xdr:colOff>
      <xdr:row>46</xdr:row>
      <xdr:rowOff>0</xdr:rowOff>
    </xdr:from>
    <xdr:to>
      <xdr:col>72</xdr:col>
      <xdr:colOff>379095</xdr:colOff>
      <xdr:row>90</xdr:row>
      <xdr:rowOff>189428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9718000" y="8763000"/>
          <a:ext cx="15238095" cy="85714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0"/>
  <sheetViews>
    <sheetView tabSelected="1" workbookViewId="0">
      <selection activeCell="Q25" sqref="Q25"/>
    </sheetView>
  </sheetViews>
  <sheetFormatPr defaultRowHeight="15" x14ac:dyDescent="0.25"/>
  <cols>
    <col min="1" max="1" width="12.7109375" bestFit="1" customWidth="1"/>
    <col min="13" max="13" width="12.85546875" bestFit="1" customWidth="1"/>
  </cols>
  <sheetData>
    <row r="1" spans="1:10" x14ac:dyDescent="0.25">
      <c r="A1" t="s">
        <v>0</v>
      </c>
      <c r="E1" t="s">
        <v>10</v>
      </c>
      <c r="I1">
        <v>7</v>
      </c>
      <c r="J1" t="s">
        <v>1</v>
      </c>
    </row>
    <row r="2" spans="1:10" x14ac:dyDescent="0.25">
      <c r="A2">
        <v>6727660</v>
      </c>
      <c r="E2" t="s">
        <v>9</v>
      </c>
      <c r="I2">
        <v>10</v>
      </c>
      <c r="J2" t="s">
        <v>2</v>
      </c>
    </row>
    <row r="3" spans="1:10" x14ac:dyDescent="0.25">
      <c r="I3">
        <v>15</v>
      </c>
      <c r="J3" t="s">
        <v>3</v>
      </c>
    </row>
    <row r="4" spans="1:10" x14ac:dyDescent="0.25">
      <c r="I4">
        <v>21</v>
      </c>
      <c r="J4" t="s">
        <v>8</v>
      </c>
    </row>
    <row r="5" spans="1:10" x14ac:dyDescent="0.25">
      <c r="I5">
        <v>22</v>
      </c>
      <c r="J5" t="s">
        <v>9</v>
      </c>
    </row>
    <row r="6" spans="1:10" x14ac:dyDescent="0.25">
      <c r="I6">
        <v>43</v>
      </c>
      <c r="J6" t="s">
        <v>11</v>
      </c>
    </row>
    <row r="7" spans="1:10" x14ac:dyDescent="0.25">
      <c r="I7">
        <v>165</v>
      </c>
      <c r="J7" t="s">
        <v>12</v>
      </c>
    </row>
    <row r="8" spans="1:10" x14ac:dyDescent="0.25">
      <c r="I8">
        <v>189</v>
      </c>
      <c r="J8" t="s">
        <v>13</v>
      </c>
    </row>
    <row r="9" spans="1:10" x14ac:dyDescent="0.25">
      <c r="I9">
        <v>8</v>
      </c>
      <c r="J9" t="s">
        <v>8</v>
      </c>
    </row>
    <row r="16" spans="1:10" x14ac:dyDescent="0.25">
      <c r="A16">
        <v>1481.66</v>
      </c>
      <c r="B16">
        <v>17731420</v>
      </c>
      <c r="C16">
        <f>B16/A16</f>
        <v>11967.26644439345</v>
      </c>
      <c r="E16">
        <v>534000</v>
      </c>
      <c r="F16">
        <v>30000</v>
      </c>
      <c r="G16">
        <f>B16+E16+F16</f>
        <v>18295420</v>
      </c>
    </row>
    <row r="17" spans="1:22" x14ac:dyDescent="0.25">
      <c r="A17">
        <v>1481.66</v>
      </c>
      <c r="B17">
        <v>16832660</v>
      </c>
      <c r="C17">
        <f t="shared" ref="C17:C24" si="0">B17/A17</f>
        <v>11360.676538477113</v>
      </c>
      <c r="G17">
        <f>G16/1481.66</f>
        <v>12347.920575570643</v>
      </c>
      <c r="L17" s="1"/>
      <c r="M17" s="1"/>
      <c r="N17" s="1"/>
      <c r="O17" s="1"/>
      <c r="P17" s="1"/>
      <c r="Q17" s="1"/>
      <c r="R17" s="1"/>
      <c r="S17" s="1"/>
      <c r="T17" s="1"/>
      <c r="U17" s="1">
        <v>26620</v>
      </c>
      <c r="V17" s="1"/>
    </row>
    <row r="18" spans="1:22" x14ac:dyDescent="0.25">
      <c r="C18" t="e">
        <f t="shared" si="0"/>
        <v>#DIV/0!</v>
      </c>
      <c r="L18" s="1"/>
      <c r="M18" s="1" t="s">
        <v>4</v>
      </c>
      <c r="N18" s="1">
        <v>137.32</v>
      </c>
      <c r="O18" s="1">
        <f>N18*10.764</f>
        <v>1478.1124799999998</v>
      </c>
      <c r="P18" s="1"/>
      <c r="Q18" s="1" t="s">
        <v>14</v>
      </c>
      <c r="R18" s="1"/>
      <c r="S18" s="1"/>
      <c r="T18" s="1"/>
      <c r="U18" s="1">
        <f>U17/100*115</f>
        <v>30613</v>
      </c>
      <c r="V18" s="1"/>
    </row>
    <row r="19" spans="1:22" x14ac:dyDescent="0.25">
      <c r="C19" t="e">
        <f t="shared" si="0"/>
        <v>#DIV/0!</v>
      </c>
      <c r="L19" s="1"/>
      <c r="M19" s="1"/>
      <c r="N19" s="1"/>
      <c r="O19" s="1"/>
      <c r="P19" s="1"/>
      <c r="Q19" s="1"/>
      <c r="R19" s="1"/>
      <c r="S19" s="1"/>
      <c r="T19" s="1"/>
      <c r="U19" s="1">
        <f>U18/10.764</f>
        <v>2844.0170940170942</v>
      </c>
      <c r="V19" s="1"/>
    </row>
    <row r="20" spans="1:22" x14ac:dyDescent="0.25">
      <c r="C20" t="e">
        <f t="shared" si="0"/>
        <v>#DIV/0!</v>
      </c>
      <c r="L20" s="1"/>
      <c r="M20" s="2" t="s">
        <v>5</v>
      </c>
      <c r="N20" s="2">
        <v>130.62</v>
      </c>
      <c r="O20" s="2">
        <f t="shared" ref="O20:O21" si="1">N20*10.764</f>
        <v>1405.99368</v>
      </c>
      <c r="P20" s="1">
        <v>1406</v>
      </c>
      <c r="Q20" s="1"/>
      <c r="R20" s="1"/>
      <c r="S20" s="1"/>
      <c r="T20" s="1"/>
      <c r="U20" s="1"/>
      <c r="V20" s="1"/>
    </row>
    <row r="21" spans="1:22" x14ac:dyDescent="0.25">
      <c r="C21" t="e">
        <f t="shared" si="0"/>
        <v>#DIV/0!</v>
      </c>
      <c r="L21" s="1"/>
      <c r="M21" s="1" t="s">
        <v>6</v>
      </c>
      <c r="N21" s="1">
        <v>12.01</v>
      </c>
      <c r="O21" s="1">
        <f t="shared" si="1"/>
        <v>129.27563999999998</v>
      </c>
      <c r="P21" s="1">
        <v>129</v>
      </c>
      <c r="Q21" s="1"/>
      <c r="R21" s="1"/>
      <c r="S21" s="1"/>
      <c r="T21" s="1"/>
      <c r="U21" s="1"/>
      <c r="V21" s="1"/>
    </row>
    <row r="22" spans="1:22" x14ac:dyDescent="0.25">
      <c r="C22" t="e">
        <f t="shared" si="0"/>
        <v>#DIV/0!</v>
      </c>
      <c r="L22" s="1"/>
      <c r="M22" s="1"/>
      <c r="N22" s="1"/>
      <c r="O22" s="1">
        <f>SUM(O20:O21)</f>
        <v>1535.2693200000001</v>
      </c>
      <c r="P22" s="1">
        <f>SUM(P20:P21)</f>
        <v>1535</v>
      </c>
      <c r="Q22" s="1">
        <f>P22*1.1</f>
        <v>1688.5000000000002</v>
      </c>
      <c r="R22" s="1"/>
      <c r="S22" s="1"/>
      <c r="T22" s="1"/>
      <c r="U22" s="1">
        <v>1316</v>
      </c>
      <c r="V22" s="1"/>
    </row>
    <row r="23" spans="1:22" x14ac:dyDescent="0.25">
      <c r="C23" t="e">
        <f t="shared" si="0"/>
        <v>#DIV/0!</v>
      </c>
      <c r="L23" s="1"/>
      <c r="M23" s="1" t="s">
        <v>7</v>
      </c>
      <c r="N23" s="1"/>
      <c r="O23" s="1"/>
      <c r="P23" s="1">
        <v>13000</v>
      </c>
      <c r="Q23" s="1">
        <v>2800</v>
      </c>
      <c r="R23" s="1">
        <f>P23-Q23</f>
        <v>10200</v>
      </c>
      <c r="S23" s="1"/>
      <c r="T23" s="1"/>
      <c r="U23" s="1">
        <v>56</v>
      </c>
      <c r="V23" s="1"/>
    </row>
    <row r="24" spans="1:22" x14ac:dyDescent="0.25">
      <c r="C24" t="e">
        <f t="shared" si="0"/>
        <v>#DIV/0!</v>
      </c>
      <c r="L24" s="1"/>
      <c r="M24" s="1"/>
      <c r="N24" s="1"/>
      <c r="O24" s="1"/>
      <c r="P24" s="1">
        <f>P23*P22</f>
        <v>19955000</v>
      </c>
      <c r="Q24" s="1">
        <f>Q23*Q22</f>
        <v>4727800.0000000009</v>
      </c>
      <c r="R24" s="1"/>
      <c r="S24" s="1"/>
      <c r="T24" s="1"/>
      <c r="U24" s="1">
        <v>30</v>
      </c>
      <c r="V24" s="1"/>
    </row>
    <row r="25" spans="1:22" x14ac:dyDescent="0.25">
      <c r="L25" s="1"/>
      <c r="M25" s="1"/>
      <c r="N25" s="1"/>
      <c r="O25" s="1"/>
      <c r="P25" s="1"/>
      <c r="Q25" s="1"/>
      <c r="R25" s="1"/>
      <c r="S25" s="1"/>
      <c r="T25" s="1"/>
      <c r="U25" s="1">
        <v>15</v>
      </c>
      <c r="V25" s="1"/>
    </row>
    <row r="26" spans="1:22" x14ac:dyDescent="0.25">
      <c r="L26" s="1"/>
      <c r="M26" s="1"/>
      <c r="N26" s="1"/>
      <c r="O26" s="1"/>
      <c r="P26" s="1">
        <f>P24*0.03/12</f>
        <v>49887.5</v>
      </c>
      <c r="Q26" s="1"/>
      <c r="R26" s="1"/>
      <c r="S26" s="1"/>
      <c r="T26" s="1"/>
      <c r="U26" s="1">
        <f>SUM(U22:U25)</f>
        <v>1417</v>
      </c>
      <c r="V26" s="1"/>
    </row>
    <row r="27" spans="1:22" x14ac:dyDescent="0.25"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25"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25"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25"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40" zoomScaleNormal="40" workbookViewId="0">
      <selection activeCell="AW47" sqref="AW47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2024-01-24T10:55:53Z</dcterms:modified>
</cp:coreProperties>
</file>