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P\Downloads\"/>
    </mc:Choice>
  </mc:AlternateContent>
  <bookViews>
    <workbookView xWindow="0" yWindow="0" windowWidth="28800" windowHeight="12105"/>
  </bookViews>
  <sheets>
    <sheet name="Sheet1" sheetId="1" r:id="rId1"/>
    <sheet name="Sheet2" sheetId="2" r:id="rId2"/>
    <sheet name="Sheet3" sheetId="3" r:id="rId3"/>
    <sheet name="Sheet4" sheetId="4" r:id="rId4"/>
    <sheet name="Sheet5" sheetId="5" r:id="rId5"/>
    <sheet name="Sheet6" sheetId="6" r:id="rId6"/>
    <sheet name="Sheet7" sheetId="7" r:id="rId7"/>
    <sheet name="Sheet8" sheetId="8" r:id="rId8"/>
    <sheet name="Sheet9" sheetId="9" r:id="rId9"/>
    <sheet name="Sheet10" sheetId="10" r:id="rId10"/>
    <sheet name="Sheet11" sheetId="11" r:id="rId11"/>
    <sheet name="Sheet12" sheetId="12" r:id="rId12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16" i="1" l="1"/>
  <c r="W16" i="1"/>
  <c r="T2" i="1" l="1"/>
  <c r="N2" i="1" l="1"/>
  <c r="O2" i="1" s="1"/>
  <c r="P2" i="1" s="1"/>
  <c r="R2" i="1" s="1"/>
  <c r="I2" i="1" l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O3" i="1"/>
  <c r="P3" i="1" s="1"/>
  <c r="Q3" i="1" s="1"/>
  <c r="R3" i="1" s="1"/>
  <c r="T3" i="1" s="1"/>
  <c r="N4" i="1"/>
  <c r="O4" i="1" s="1"/>
  <c r="P4" i="1" s="1"/>
  <c r="R4" i="1" s="1"/>
  <c r="T4" i="1" s="1"/>
  <c r="O5" i="1"/>
  <c r="P5" i="1" s="1"/>
  <c r="Q5" i="1" s="1"/>
  <c r="R5" i="1" s="1"/>
  <c r="T5" i="1" s="1"/>
  <c r="O6" i="1"/>
  <c r="P6" i="1" s="1"/>
  <c r="Q6" i="1" s="1"/>
  <c r="R6" i="1" s="1"/>
  <c r="T6" i="1" s="1"/>
  <c r="O7" i="1"/>
  <c r="P7" i="1" s="1"/>
  <c r="R7" i="1" s="1"/>
  <c r="T7" i="1" s="1"/>
  <c r="N8" i="1"/>
  <c r="O8" i="1" s="1"/>
  <c r="P8" i="1" s="1"/>
  <c r="R8" i="1" s="1"/>
  <c r="T8" i="1" s="1"/>
  <c r="N9" i="1"/>
  <c r="O9" i="1" s="1"/>
  <c r="P9" i="1" s="1"/>
  <c r="R9" i="1" s="1"/>
  <c r="T9" i="1" s="1"/>
  <c r="O10" i="1"/>
  <c r="P10" i="1" s="1"/>
  <c r="Q10" i="1" s="1"/>
  <c r="R10" i="1" s="1"/>
  <c r="T10" i="1" s="1"/>
  <c r="O11" i="1"/>
  <c r="P11" i="1" s="1"/>
  <c r="Q11" i="1" s="1"/>
  <c r="R11" i="1" s="1"/>
  <c r="T11" i="1" s="1"/>
  <c r="N12" i="1"/>
  <c r="O12" i="1" s="1"/>
  <c r="N13" i="1"/>
  <c r="O13" i="1"/>
  <c r="P13" i="1" s="1"/>
  <c r="Q13" i="1" s="1"/>
  <c r="R13" i="1" s="1"/>
  <c r="T13" i="1" s="1"/>
  <c r="N14" i="1"/>
  <c r="O14" i="1"/>
  <c r="P14" i="1" s="1"/>
  <c r="Q14" i="1" s="1"/>
  <c r="R14" i="1" s="1"/>
  <c r="T14" i="1" s="1"/>
  <c r="N15" i="1"/>
  <c r="O15" i="1" s="1"/>
  <c r="P15" i="1" s="1"/>
  <c r="Q15" i="1" s="1"/>
  <c r="R15" i="1" s="1"/>
  <c r="T15" i="1" s="1"/>
  <c r="N16" i="1"/>
  <c r="O16" i="1" s="1"/>
  <c r="P16" i="1" s="1"/>
  <c r="Q16" i="1" s="1"/>
  <c r="R16" i="1" s="1"/>
  <c r="T16" i="1" s="1"/>
  <c r="N17" i="1"/>
  <c r="O17" i="1"/>
  <c r="P17" i="1" s="1"/>
  <c r="Q17" i="1" s="1"/>
  <c r="R17" i="1" s="1"/>
  <c r="T17" i="1" s="1"/>
  <c r="N18" i="1"/>
  <c r="O18" i="1" s="1"/>
  <c r="P18" i="1" s="1"/>
  <c r="Q18" i="1" s="1"/>
  <c r="R18" i="1" s="1"/>
  <c r="T18" i="1" s="1"/>
  <c r="R12" i="1" l="1"/>
  <c r="T12" i="1" s="1"/>
  <c r="P12" i="1"/>
  <c r="B18" i="1"/>
  <c r="B17" i="1"/>
  <c r="B16" i="1"/>
  <c r="B15" i="1"/>
  <c r="B14" i="1"/>
  <c r="B13" i="1"/>
  <c r="B12" i="1"/>
  <c r="B11" i="1"/>
  <c r="B10" i="1"/>
  <c r="B9" i="1"/>
  <c r="B8" i="1"/>
  <c r="B7" i="1"/>
  <c r="B6" i="1"/>
  <c r="B5" i="1"/>
  <c r="B4" i="1"/>
  <c r="B3" i="1"/>
  <c r="B2" i="1"/>
  <c r="B1" i="1"/>
  <c r="G2" i="1" l="1"/>
  <c r="H2" i="1"/>
  <c r="G3" i="1"/>
  <c r="H3" i="1"/>
  <c r="G4" i="1"/>
  <c r="H4" i="1"/>
  <c r="G5" i="1"/>
  <c r="H5" i="1"/>
  <c r="G6" i="1"/>
  <c r="H6" i="1"/>
  <c r="G7" i="1"/>
  <c r="H7" i="1"/>
  <c r="G8" i="1"/>
  <c r="H8" i="1"/>
  <c r="G9" i="1"/>
  <c r="H9" i="1"/>
  <c r="G10" i="1"/>
  <c r="H10" i="1"/>
  <c r="G11" i="1"/>
  <c r="H11" i="1"/>
  <c r="G12" i="1"/>
  <c r="H12" i="1"/>
  <c r="G13" i="1"/>
  <c r="H13" i="1"/>
  <c r="G14" i="1"/>
  <c r="H14" i="1"/>
  <c r="G15" i="1"/>
  <c r="H15" i="1"/>
  <c r="G16" i="1"/>
  <c r="H16" i="1"/>
  <c r="G17" i="1"/>
  <c r="H17" i="1"/>
  <c r="G18" i="1"/>
  <c r="H18" i="1"/>
  <c r="A2" i="1"/>
  <c r="D2" i="1"/>
  <c r="A3" i="1"/>
  <c r="D3" i="1"/>
  <c r="A4" i="1"/>
  <c r="D4" i="1"/>
  <c r="A5" i="1"/>
  <c r="D5" i="1"/>
  <c r="A6" i="1"/>
  <c r="D6" i="1"/>
  <c r="A7" i="1"/>
  <c r="D7" i="1"/>
  <c r="A8" i="1"/>
  <c r="D8" i="1"/>
  <c r="A9" i="1"/>
  <c r="D9" i="1"/>
  <c r="A10" i="1"/>
  <c r="D10" i="1"/>
  <c r="A11" i="1"/>
  <c r="D11" i="1"/>
  <c r="A12" i="1"/>
  <c r="D12" i="1"/>
  <c r="A13" i="1"/>
  <c r="D13" i="1"/>
  <c r="A14" i="1"/>
  <c r="D14" i="1"/>
  <c r="A15" i="1"/>
  <c r="D15" i="1"/>
  <c r="A16" i="1"/>
  <c r="D16" i="1"/>
  <c r="A17" i="1"/>
  <c r="D17" i="1"/>
  <c r="A18" i="1"/>
  <c r="D18" i="1"/>
  <c r="E10" i="1" l="1"/>
  <c r="F10" i="1" s="1"/>
  <c r="E8" i="1"/>
  <c r="F8" i="1" s="1"/>
  <c r="C8" i="1"/>
  <c r="E16" i="1"/>
  <c r="F16" i="1" s="1"/>
  <c r="C16" i="1"/>
  <c r="E3" i="1"/>
  <c r="F3" i="1" s="1"/>
  <c r="C3" i="1"/>
  <c r="E4" i="1"/>
  <c r="F4" i="1" s="1"/>
  <c r="C4" i="1"/>
  <c r="E6" i="1"/>
  <c r="F6" i="1" s="1"/>
  <c r="C6" i="1"/>
  <c r="E9" i="1"/>
  <c r="F9" i="1" s="1"/>
  <c r="C9" i="1"/>
  <c r="E11" i="1"/>
  <c r="F11" i="1" s="1"/>
  <c r="C11" i="1"/>
  <c r="E12" i="1"/>
  <c r="F12" i="1" s="1"/>
  <c r="C12" i="1"/>
  <c r="E14" i="1"/>
  <c r="F14" i="1" s="1"/>
  <c r="C14" i="1"/>
  <c r="E17" i="1"/>
  <c r="F17" i="1" s="1"/>
  <c r="C17" i="1"/>
  <c r="E2" i="1"/>
  <c r="F2" i="1" s="1"/>
  <c r="C2" i="1"/>
  <c r="E5" i="1"/>
  <c r="F5" i="1" s="1"/>
  <c r="C5" i="1"/>
  <c r="E7" i="1"/>
  <c r="F7" i="1" s="1"/>
  <c r="C7" i="1"/>
  <c r="C10" i="1"/>
  <c r="E13" i="1"/>
  <c r="F13" i="1" s="1"/>
  <c r="C13" i="1"/>
  <c r="E15" i="1"/>
  <c r="F15" i="1" s="1"/>
  <c r="C15" i="1"/>
  <c r="E18" i="1"/>
  <c r="F18" i="1" s="1"/>
  <c r="C18" i="1"/>
</calcChain>
</file>

<file path=xl/sharedStrings.xml><?xml version="1.0" encoding="utf-8"?>
<sst xmlns="http://schemas.openxmlformats.org/spreadsheetml/2006/main" count="21" uniqueCount="17">
  <si>
    <t>Sr. No.</t>
  </si>
  <si>
    <t>Value</t>
  </si>
  <si>
    <t xml:space="preserve">Sr. No. </t>
  </si>
  <si>
    <t>Land in Acre</t>
  </si>
  <si>
    <t>Land in Guntha</t>
  </si>
  <si>
    <t>Land in Sq. Ft.</t>
  </si>
  <si>
    <t>Land in Sq. M.</t>
  </si>
  <si>
    <t>Rate</t>
  </si>
  <si>
    <t xml:space="preserve">Village </t>
  </si>
  <si>
    <t>Distance</t>
  </si>
  <si>
    <t>Type</t>
  </si>
  <si>
    <t>Land area in Sq. M.</t>
  </si>
  <si>
    <t>Rate on Sq. M.</t>
  </si>
  <si>
    <t>Rate on Sq. Ft.</t>
  </si>
  <si>
    <t>Land in Hector</t>
  </si>
  <si>
    <t>Land in Sq. Yard</t>
  </si>
  <si>
    <t>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</si>
</sst>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.0000000"/>
    <numFmt numFmtId="165" formatCode="0.0000000000000"/>
    <numFmt numFmtId="166" formatCode="0.00000000000000"/>
  </numFmts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2" fontId="0" fillId="0" borderId="0" xfId="0" applyNumberForma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459306</xdr:colOff>
      <xdr:row>39</xdr:row>
      <xdr:rowOff>182037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3C1F6C-D112-AF42-A499-F0B0C4F7F3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89706" cy="76115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306885</xdr:colOff>
      <xdr:row>45</xdr:row>
      <xdr:rowOff>77407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937285" cy="864990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449780</xdr:colOff>
      <xdr:row>46</xdr:row>
      <xdr:rowOff>1223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080180" cy="876422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27</xdr:col>
      <xdr:colOff>573877</xdr:colOff>
      <xdr:row>46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46C8740-CCE6-7F55-9B6C-E03D8A913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033077" cy="8792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535346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B8D7F6-AFBA-E3DA-80FA-179247D6A8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946546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116358</xdr:colOff>
      <xdr:row>42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49909D-F96B-524A-C872-9D844FD56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746758" cy="818311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97220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3FBF15-196E-2A16-0D0E-2BEE3E0E0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18020" cy="8992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30536</xdr:colOff>
      <xdr:row>47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4E0D00-0866-50F4-7531-E8B3EEC74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051336" cy="9030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144852</xdr:colOff>
      <xdr:row>47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8311B2C-DA01-48A3-E00A-0A65B3495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65652" cy="896427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230589</xdr:colOff>
      <xdr:row>41</xdr:row>
      <xdr:rowOff>58248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51389" cy="786874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24</xdr:col>
      <xdr:colOff>478358</xdr:colOff>
      <xdr:row>45</xdr:row>
      <xdr:rowOff>20249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108758" cy="85927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0"/>
  <sheetViews>
    <sheetView tabSelected="1" topLeftCell="E1" zoomScale="115" zoomScaleNormal="115" workbookViewId="0">
      <selection activeCell="X16" sqref="X16"/>
    </sheetView>
  </sheetViews>
  <sheetFormatPr defaultRowHeight="15" x14ac:dyDescent="0.25"/>
  <cols>
    <col min="3" max="3" width="11.140625" bestFit="1" customWidth="1"/>
    <col min="4" max="4" width="12.5703125" bestFit="1" customWidth="1"/>
    <col min="5" max="6" width="12.5703125" customWidth="1"/>
    <col min="9" max="9" width="11" bestFit="1" customWidth="1"/>
    <col min="14" max="14" width="11.7109375" customWidth="1"/>
    <col min="16" max="17" width="9.5703125" bestFit="1" customWidth="1"/>
    <col min="18" max="18" width="11.7109375" customWidth="1"/>
    <col min="19" max="19" width="11" bestFit="1" customWidth="1"/>
    <col min="20" max="20" width="12.7109375" customWidth="1"/>
    <col min="26" max="26" width="20.85546875" bestFit="1" customWidth="1"/>
    <col min="27" max="27" width="12.5703125" bestFit="1" customWidth="1"/>
    <col min="28" max="28" width="9.5703125" bestFit="1" customWidth="1"/>
    <col min="30" max="30" width="19.85546875" bestFit="1" customWidth="1"/>
  </cols>
  <sheetData>
    <row r="1" spans="1:30" s="1" customFormat="1" ht="30" x14ac:dyDescent="0.25">
      <c r="A1" s="1" t="s">
        <v>0</v>
      </c>
      <c r="B1" s="1" t="str">
        <f>L1</f>
        <v>Date</v>
      </c>
      <c r="C1" s="1" t="s">
        <v>11</v>
      </c>
      <c r="D1" s="1" t="s">
        <v>1</v>
      </c>
      <c r="E1" s="1" t="s">
        <v>12</v>
      </c>
      <c r="F1" s="1" t="s">
        <v>13</v>
      </c>
      <c r="G1" s="1" t="s">
        <v>10</v>
      </c>
      <c r="H1" s="1" t="s">
        <v>8</v>
      </c>
      <c r="I1" s="1" t="s">
        <v>9</v>
      </c>
      <c r="K1" s="1" t="s">
        <v>2</v>
      </c>
      <c r="L1" s="1" t="s">
        <v>16</v>
      </c>
      <c r="M1" s="1" t="s">
        <v>14</v>
      </c>
      <c r="N1" s="1" t="s">
        <v>3</v>
      </c>
      <c r="O1" s="1" t="s">
        <v>4</v>
      </c>
      <c r="P1" s="1" t="s">
        <v>15</v>
      </c>
      <c r="Q1" s="1" t="s">
        <v>5</v>
      </c>
      <c r="R1" s="1" t="s">
        <v>6</v>
      </c>
      <c r="S1" s="1" t="s">
        <v>1</v>
      </c>
      <c r="T1" s="1" t="s">
        <v>7</v>
      </c>
      <c r="U1" s="1" t="s">
        <v>10</v>
      </c>
      <c r="V1" s="1" t="s">
        <v>8</v>
      </c>
      <c r="W1" s="1" t="s">
        <v>9</v>
      </c>
    </row>
    <row r="2" spans="1:30" x14ac:dyDescent="0.25">
      <c r="A2">
        <f t="shared" ref="A2:A18" si="0">K2</f>
        <v>0</v>
      </c>
      <c r="B2" s="1">
        <f t="shared" ref="B2:B18" si="1">L2</f>
        <v>0</v>
      </c>
      <c r="C2" s="2">
        <f t="shared" ref="C2:C18" si="2">R2</f>
        <v>2136.7521367521367</v>
      </c>
      <c r="D2">
        <f t="shared" ref="D2:D18" si="3">S2</f>
        <v>22000000</v>
      </c>
      <c r="E2">
        <f t="shared" ref="E2:E18" si="4">T2</f>
        <v>10296</v>
      </c>
      <c r="F2">
        <f t="shared" ref="F2:F18" si="5">ROUND((E2/10.764),0)</f>
        <v>957</v>
      </c>
      <c r="G2">
        <f t="shared" ref="G2:G18" si="6">U2</f>
        <v>0</v>
      </c>
      <c r="H2">
        <f t="shared" ref="H2:H18" si="7">V2</f>
        <v>0</v>
      </c>
      <c r="I2">
        <f t="shared" ref="I2:I18" si="8">W2</f>
        <v>0</v>
      </c>
      <c r="M2" s="6">
        <v>0</v>
      </c>
      <c r="N2" s="6">
        <f t="shared" ref="N2" si="9">M2*2.47107605477881</f>
        <v>0</v>
      </c>
      <c r="O2" s="6">
        <f t="shared" ref="O2" si="10">N2*40.0001976870614</f>
        <v>0</v>
      </c>
      <c r="P2" s="6">
        <f t="shared" ref="P2" si="11">O2*121.0167464</f>
        <v>0</v>
      </c>
      <c r="Q2" s="6">
        <v>23000</v>
      </c>
      <c r="R2" s="2">
        <f t="shared" ref="R2" si="12">Q2/10.764</f>
        <v>2136.7521367521367</v>
      </c>
      <c r="S2">
        <v>22000000</v>
      </c>
      <c r="T2" s="7">
        <f t="shared" ref="T2" si="13">ROUND((S2/R2),0)</f>
        <v>10296</v>
      </c>
    </row>
    <row r="3" spans="1:30" x14ac:dyDescent="0.25">
      <c r="A3">
        <f t="shared" si="0"/>
        <v>0</v>
      </c>
      <c r="B3" s="1">
        <f t="shared" si="1"/>
        <v>0</v>
      </c>
      <c r="C3" s="2">
        <f t="shared" si="2"/>
        <v>44515.004099240643</v>
      </c>
      <c r="D3">
        <f t="shared" si="3"/>
        <v>550000000</v>
      </c>
      <c r="E3">
        <f t="shared" si="4"/>
        <v>12355</v>
      </c>
      <c r="F3">
        <f t="shared" si="5"/>
        <v>1148</v>
      </c>
      <c r="G3">
        <f t="shared" si="6"/>
        <v>0</v>
      </c>
      <c r="H3">
        <f t="shared" si="7"/>
        <v>0</v>
      </c>
      <c r="I3">
        <f t="shared" si="8"/>
        <v>0</v>
      </c>
      <c r="M3" s="6">
        <v>0</v>
      </c>
      <c r="N3" s="6">
        <v>11</v>
      </c>
      <c r="O3" s="6">
        <f t="shared" ref="O3:O18" si="14">N3*40.0001976870614</f>
        <v>440.0021745576754</v>
      </c>
      <c r="P3" s="6">
        <f t="shared" ref="P3:P18" si="15">O3*121.0167464</f>
        <v>53247.631573894738</v>
      </c>
      <c r="Q3" s="6">
        <f t="shared" ref="Q3:Q18" si="16">P3*8.99870078651798</f>
        <v>479159.50412422622</v>
      </c>
      <c r="R3" s="2">
        <f t="shared" ref="R3:R18" si="17">Q3/10.764</f>
        <v>44515.004099240643</v>
      </c>
      <c r="S3">
        <v>550000000</v>
      </c>
      <c r="T3" s="7">
        <f t="shared" ref="T3:T18" si="18">ROUND((S3/R3),0)</f>
        <v>12355</v>
      </c>
    </row>
    <row r="4" spans="1:30" x14ac:dyDescent="0.25">
      <c r="A4">
        <f t="shared" si="0"/>
        <v>0</v>
      </c>
      <c r="B4" s="1">
        <f t="shared" si="1"/>
        <v>0</v>
      </c>
      <c r="C4" s="2">
        <f t="shared" si="2"/>
        <v>0.92902266815310297</v>
      </c>
      <c r="D4">
        <f t="shared" si="3"/>
        <v>550000</v>
      </c>
      <c r="E4">
        <f t="shared" si="4"/>
        <v>592020</v>
      </c>
      <c r="F4">
        <f t="shared" si="5"/>
        <v>55000</v>
      </c>
      <c r="G4">
        <f t="shared" si="6"/>
        <v>0</v>
      </c>
      <c r="H4">
        <f t="shared" si="7"/>
        <v>0</v>
      </c>
      <c r="I4">
        <f t="shared" si="8"/>
        <v>0</v>
      </c>
      <c r="M4" s="6">
        <v>0</v>
      </c>
      <c r="N4" s="6">
        <f t="shared" ref="N4:N18" si="19">M4*2.47107605477881</f>
        <v>0</v>
      </c>
      <c r="O4" s="6">
        <f t="shared" si="14"/>
        <v>0</v>
      </c>
      <c r="P4" s="6">
        <f t="shared" si="15"/>
        <v>0</v>
      </c>
      <c r="Q4" s="6">
        <v>10</v>
      </c>
      <c r="R4" s="2">
        <f t="shared" si="17"/>
        <v>0.92902266815310297</v>
      </c>
      <c r="S4">
        <v>550000</v>
      </c>
      <c r="T4">
        <f t="shared" si="18"/>
        <v>592020</v>
      </c>
    </row>
    <row r="5" spans="1:30" x14ac:dyDescent="0.25">
      <c r="A5">
        <f t="shared" si="0"/>
        <v>0</v>
      </c>
      <c r="B5" s="1">
        <f t="shared" si="1"/>
        <v>0</v>
      </c>
      <c r="C5" s="2">
        <f t="shared" si="2"/>
        <v>8093.6371089528438</v>
      </c>
      <c r="D5">
        <f t="shared" si="3"/>
        <v>40000000</v>
      </c>
      <c r="E5">
        <f t="shared" si="4"/>
        <v>4942</v>
      </c>
      <c r="F5">
        <f t="shared" si="5"/>
        <v>459</v>
      </c>
      <c r="G5">
        <f t="shared" si="6"/>
        <v>0</v>
      </c>
      <c r="H5">
        <f t="shared" si="7"/>
        <v>0</v>
      </c>
      <c r="I5">
        <f t="shared" si="8"/>
        <v>0</v>
      </c>
      <c r="M5" s="6">
        <v>0</v>
      </c>
      <c r="N5" s="6">
        <v>2</v>
      </c>
      <c r="O5" s="6">
        <f t="shared" si="14"/>
        <v>80.000395374122803</v>
      </c>
      <c r="P5" s="6">
        <f t="shared" si="15"/>
        <v>9681.3875588899518</v>
      </c>
      <c r="Q5" s="6">
        <f t="shared" si="16"/>
        <v>87119.909840768407</v>
      </c>
      <c r="R5" s="2">
        <f t="shared" si="17"/>
        <v>8093.6371089528438</v>
      </c>
      <c r="S5">
        <v>40000000</v>
      </c>
      <c r="T5">
        <f t="shared" si="18"/>
        <v>4942</v>
      </c>
      <c r="AB5" s="3"/>
    </row>
    <row r="6" spans="1:30" x14ac:dyDescent="0.25">
      <c r="A6">
        <f t="shared" si="0"/>
        <v>0</v>
      </c>
      <c r="B6" s="1">
        <f t="shared" si="1"/>
        <v>0</v>
      </c>
      <c r="C6" s="2">
        <f t="shared" si="2"/>
        <v>12140.455663429266</v>
      </c>
      <c r="D6">
        <f t="shared" si="3"/>
        <v>40000000</v>
      </c>
      <c r="E6">
        <f t="shared" si="4"/>
        <v>3295</v>
      </c>
      <c r="F6">
        <f t="shared" si="5"/>
        <v>306</v>
      </c>
      <c r="G6">
        <f t="shared" si="6"/>
        <v>0</v>
      </c>
      <c r="H6">
        <f t="shared" si="7"/>
        <v>0</v>
      </c>
      <c r="I6">
        <f t="shared" si="8"/>
        <v>0</v>
      </c>
      <c r="M6" s="6">
        <v>0</v>
      </c>
      <c r="N6" s="6">
        <v>3</v>
      </c>
      <c r="O6" s="6">
        <f t="shared" si="14"/>
        <v>120.0005930611842</v>
      </c>
      <c r="P6" s="6">
        <f t="shared" si="15"/>
        <v>14522.081338334929</v>
      </c>
      <c r="Q6" s="6">
        <f t="shared" si="16"/>
        <v>130679.86476115261</v>
      </c>
      <c r="R6" s="2">
        <f t="shared" si="17"/>
        <v>12140.455663429266</v>
      </c>
      <c r="S6">
        <v>40000000</v>
      </c>
      <c r="T6">
        <f t="shared" si="18"/>
        <v>3295</v>
      </c>
    </row>
    <row r="7" spans="1:30" x14ac:dyDescent="0.25">
      <c r="A7">
        <f t="shared" si="0"/>
        <v>0</v>
      </c>
      <c r="B7" s="1">
        <f t="shared" si="1"/>
        <v>0</v>
      </c>
      <c r="C7" s="2">
        <f t="shared" si="2"/>
        <v>0.46451133407655149</v>
      </c>
      <c r="D7">
        <f t="shared" si="3"/>
        <v>22000000</v>
      </c>
      <c r="E7">
        <f t="shared" si="4"/>
        <v>47361600</v>
      </c>
      <c r="F7">
        <f t="shared" si="5"/>
        <v>4400000</v>
      </c>
      <c r="G7">
        <f t="shared" si="6"/>
        <v>0</v>
      </c>
      <c r="H7">
        <f t="shared" si="7"/>
        <v>0</v>
      </c>
      <c r="I7">
        <f t="shared" si="8"/>
        <v>0</v>
      </c>
      <c r="M7" s="6">
        <v>0</v>
      </c>
      <c r="N7" s="6">
        <v>50</v>
      </c>
      <c r="O7" s="6">
        <f t="shared" si="14"/>
        <v>2000.00988435307</v>
      </c>
      <c r="P7" s="6">
        <f t="shared" si="15"/>
        <v>242034.68897224881</v>
      </c>
      <c r="Q7" s="6">
        <v>5</v>
      </c>
      <c r="R7" s="2">
        <f t="shared" si="17"/>
        <v>0.46451133407655149</v>
      </c>
      <c r="S7">
        <v>22000000</v>
      </c>
      <c r="T7">
        <f t="shared" si="18"/>
        <v>47361600</v>
      </c>
      <c r="AA7" s="3"/>
    </row>
    <row r="8" spans="1:30" x14ac:dyDescent="0.25">
      <c r="A8">
        <f t="shared" si="0"/>
        <v>0</v>
      </c>
      <c r="B8" s="1">
        <f t="shared" si="1"/>
        <v>0</v>
      </c>
      <c r="C8" s="2">
        <f t="shared" si="2"/>
        <v>1858.0453363062061</v>
      </c>
      <c r="D8">
        <f t="shared" si="3"/>
        <v>20000000</v>
      </c>
      <c r="E8">
        <f t="shared" si="4"/>
        <v>10764</v>
      </c>
      <c r="F8">
        <f t="shared" si="5"/>
        <v>1000</v>
      </c>
      <c r="G8">
        <f t="shared" si="6"/>
        <v>0</v>
      </c>
      <c r="H8">
        <f t="shared" si="7"/>
        <v>0</v>
      </c>
      <c r="I8">
        <f t="shared" si="8"/>
        <v>0</v>
      </c>
      <c r="M8" s="6">
        <v>0</v>
      </c>
      <c r="N8" s="6">
        <f t="shared" si="19"/>
        <v>0</v>
      </c>
      <c r="O8" s="6">
        <f t="shared" si="14"/>
        <v>0</v>
      </c>
      <c r="P8" s="6">
        <f t="shared" si="15"/>
        <v>0</v>
      </c>
      <c r="Q8" s="6">
        <v>20000</v>
      </c>
      <c r="R8" s="2">
        <f t="shared" si="17"/>
        <v>1858.0453363062061</v>
      </c>
      <c r="S8">
        <v>20000000</v>
      </c>
      <c r="T8" s="7">
        <f t="shared" si="18"/>
        <v>10764</v>
      </c>
      <c r="Z8" s="5"/>
    </row>
    <row r="9" spans="1:30" x14ac:dyDescent="0.25">
      <c r="A9">
        <f t="shared" si="0"/>
        <v>0</v>
      </c>
      <c r="B9" s="1">
        <f t="shared" si="1"/>
        <v>0</v>
      </c>
      <c r="C9" s="2">
        <f t="shared" si="2"/>
        <v>20234.113712374583</v>
      </c>
      <c r="D9">
        <f t="shared" si="3"/>
        <v>200000000</v>
      </c>
      <c r="E9">
        <f t="shared" si="4"/>
        <v>9884</v>
      </c>
      <c r="F9">
        <f t="shared" si="5"/>
        <v>918</v>
      </c>
      <c r="G9">
        <f t="shared" si="6"/>
        <v>0</v>
      </c>
      <c r="H9">
        <f t="shared" si="7"/>
        <v>0</v>
      </c>
      <c r="I9">
        <f t="shared" si="8"/>
        <v>0</v>
      </c>
      <c r="M9" s="6">
        <v>0</v>
      </c>
      <c r="N9" s="6">
        <f t="shared" si="19"/>
        <v>0</v>
      </c>
      <c r="O9" s="6">
        <f t="shared" si="14"/>
        <v>0</v>
      </c>
      <c r="P9" s="6">
        <f t="shared" si="15"/>
        <v>0</v>
      </c>
      <c r="Q9" s="6">
        <v>217800</v>
      </c>
      <c r="R9" s="2">
        <f t="shared" si="17"/>
        <v>20234.113712374583</v>
      </c>
      <c r="S9">
        <v>200000000</v>
      </c>
      <c r="T9" s="7">
        <f t="shared" si="18"/>
        <v>9884</v>
      </c>
    </row>
    <row r="10" spans="1:30" x14ac:dyDescent="0.25">
      <c r="A10">
        <f t="shared" si="0"/>
        <v>0</v>
      </c>
      <c r="B10" s="1">
        <f t="shared" si="1"/>
        <v>0</v>
      </c>
      <c r="C10" s="2">
        <f t="shared" si="2"/>
        <v>20234.092772382115</v>
      </c>
      <c r="D10">
        <f t="shared" si="3"/>
        <v>95000000</v>
      </c>
      <c r="E10">
        <f t="shared" si="4"/>
        <v>4695</v>
      </c>
      <c r="F10">
        <f t="shared" si="5"/>
        <v>436</v>
      </c>
      <c r="G10">
        <f t="shared" si="6"/>
        <v>0</v>
      </c>
      <c r="H10">
        <f t="shared" si="7"/>
        <v>0</v>
      </c>
      <c r="I10">
        <f t="shared" si="8"/>
        <v>0</v>
      </c>
      <c r="M10" s="6">
        <v>0</v>
      </c>
      <c r="N10" s="6">
        <v>5</v>
      </c>
      <c r="O10" s="6">
        <f t="shared" si="14"/>
        <v>200.00098843530702</v>
      </c>
      <c r="P10" s="6">
        <f t="shared" si="15"/>
        <v>24203.468897224884</v>
      </c>
      <c r="Q10" s="6">
        <f t="shared" si="16"/>
        <v>217799.77460192106</v>
      </c>
      <c r="R10" s="2">
        <f t="shared" si="17"/>
        <v>20234.092772382115</v>
      </c>
      <c r="S10">
        <v>95000000</v>
      </c>
      <c r="T10">
        <f t="shared" si="18"/>
        <v>4695</v>
      </c>
    </row>
    <row r="11" spans="1:30" x14ac:dyDescent="0.25">
      <c r="A11">
        <f t="shared" si="0"/>
        <v>0</v>
      </c>
      <c r="B11" s="1">
        <f t="shared" si="1"/>
        <v>0</v>
      </c>
      <c r="C11" s="2">
        <f t="shared" si="2"/>
        <v>20234.092772382115</v>
      </c>
      <c r="D11">
        <f t="shared" si="3"/>
        <v>240000000</v>
      </c>
      <c r="E11">
        <f t="shared" si="4"/>
        <v>11861</v>
      </c>
      <c r="F11">
        <f t="shared" si="5"/>
        <v>1102</v>
      </c>
      <c r="G11">
        <f t="shared" si="6"/>
        <v>0</v>
      </c>
      <c r="H11">
        <f t="shared" si="7"/>
        <v>0</v>
      </c>
      <c r="I11">
        <f t="shared" si="8"/>
        <v>10296</v>
      </c>
      <c r="M11" s="6">
        <v>0</v>
      </c>
      <c r="N11" s="6">
        <v>5</v>
      </c>
      <c r="O11" s="6">
        <f t="shared" si="14"/>
        <v>200.00098843530702</v>
      </c>
      <c r="P11" s="6">
        <f t="shared" si="15"/>
        <v>24203.468897224884</v>
      </c>
      <c r="Q11" s="6">
        <f t="shared" si="16"/>
        <v>217799.77460192106</v>
      </c>
      <c r="R11" s="2">
        <f t="shared" si="17"/>
        <v>20234.092772382115</v>
      </c>
      <c r="S11">
        <v>240000000</v>
      </c>
      <c r="T11" s="7">
        <f t="shared" si="18"/>
        <v>11861</v>
      </c>
      <c r="W11">
        <v>10296</v>
      </c>
      <c r="Z11" s="4"/>
      <c r="AD11" s="4"/>
    </row>
    <row r="12" spans="1:30" x14ac:dyDescent="0.25">
      <c r="A12">
        <f t="shared" si="0"/>
        <v>0</v>
      </c>
      <c r="B12" s="1">
        <f t="shared" si="1"/>
        <v>0</v>
      </c>
      <c r="C12" s="2">
        <f t="shared" si="2"/>
        <v>2136.7521367521367</v>
      </c>
      <c r="D12">
        <f t="shared" si="3"/>
        <v>22000000</v>
      </c>
      <c r="E12">
        <f t="shared" si="4"/>
        <v>10296</v>
      </c>
      <c r="F12">
        <f t="shared" si="5"/>
        <v>957</v>
      </c>
      <c r="G12">
        <f t="shared" si="6"/>
        <v>0</v>
      </c>
      <c r="H12">
        <f t="shared" si="7"/>
        <v>0</v>
      </c>
      <c r="I12">
        <f t="shared" si="8"/>
        <v>12355</v>
      </c>
      <c r="M12" s="6">
        <v>0</v>
      </c>
      <c r="N12" s="6">
        <f t="shared" si="19"/>
        <v>0</v>
      </c>
      <c r="O12" s="6">
        <f t="shared" si="14"/>
        <v>0</v>
      </c>
      <c r="P12" s="6">
        <f t="shared" si="15"/>
        <v>0</v>
      </c>
      <c r="Q12" s="6">
        <v>23000</v>
      </c>
      <c r="R12" s="2">
        <f t="shared" si="17"/>
        <v>2136.7521367521367</v>
      </c>
      <c r="S12">
        <v>22000000</v>
      </c>
      <c r="T12" s="7">
        <f t="shared" si="18"/>
        <v>10296</v>
      </c>
      <c r="W12">
        <v>12355</v>
      </c>
    </row>
    <row r="13" spans="1:30" x14ac:dyDescent="0.25">
      <c r="A13">
        <f t="shared" si="0"/>
        <v>0</v>
      </c>
      <c r="B13" s="1">
        <f t="shared" si="1"/>
        <v>0</v>
      </c>
      <c r="C13" s="2">
        <f t="shared" si="2"/>
        <v>0</v>
      </c>
      <c r="D13">
        <f t="shared" si="3"/>
        <v>0</v>
      </c>
      <c r="E13" t="e">
        <f t="shared" si="4"/>
        <v>#DIV/0!</v>
      </c>
      <c r="F13" t="e">
        <f t="shared" si="5"/>
        <v>#DIV/0!</v>
      </c>
      <c r="G13">
        <f t="shared" si="6"/>
        <v>0</v>
      </c>
      <c r="H13">
        <f t="shared" si="7"/>
        <v>0</v>
      </c>
      <c r="I13">
        <f t="shared" si="8"/>
        <v>10764</v>
      </c>
      <c r="M13" s="6">
        <v>0</v>
      </c>
      <c r="N13" s="6">
        <f t="shared" si="19"/>
        <v>0</v>
      </c>
      <c r="O13" s="6">
        <f t="shared" si="14"/>
        <v>0</v>
      </c>
      <c r="P13" s="6">
        <f t="shared" si="15"/>
        <v>0</v>
      </c>
      <c r="Q13" s="6">
        <f t="shared" si="16"/>
        <v>0</v>
      </c>
      <c r="R13" s="2">
        <f t="shared" si="17"/>
        <v>0</v>
      </c>
      <c r="S13">
        <v>0</v>
      </c>
      <c r="T13" t="e">
        <f t="shared" si="18"/>
        <v>#DIV/0!</v>
      </c>
      <c r="W13">
        <v>10764</v>
      </c>
    </row>
    <row r="14" spans="1:30" x14ac:dyDescent="0.25">
      <c r="A14">
        <f t="shared" si="0"/>
        <v>0</v>
      </c>
      <c r="B14" s="1">
        <f t="shared" si="1"/>
        <v>0</v>
      </c>
      <c r="C14" s="2">
        <f t="shared" si="2"/>
        <v>0</v>
      </c>
      <c r="D14">
        <f t="shared" si="3"/>
        <v>0</v>
      </c>
      <c r="E14" t="e">
        <f t="shared" si="4"/>
        <v>#DIV/0!</v>
      </c>
      <c r="F14" t="e">
        <f t="shared" si="5"/>
        <v>#DIV/0!</v>
      </c>
      <c r="G14">
        <f t="shared" si="6"/>
        <v>0</v>
      </c>
      <c r="H14">
        <f t="shared" si="7"/>
        <v>0</v>
      </c>
      <c r="I14">
        <f t="shared" si="8"/>
        <v>11861</v>
      </c>
      <c r="M14" s="6">
        <v>0</v>
      </c>
      <c r="N14" s="6">
        <f t="shared" si="19"/>
        <v>0</v>
      </c>
      <c r="O14" s="6">
        <f t="shared" si="14"/>
        <v>0</v>
      </c>
      <c r="P14" s="6">
        <f t="shared" si="15"/>
        <v>0</v>
      </c>
      <c r="Q14" s="6">
        <f t="shared" si="16"/>
        <v>0</v>
      </c>
      <c r="R14" s="2">
        <f t="shared" si="17"/>
        <v>0</v>
      </c>
      <c r="S14">
        <v>0</v>
      </c>
      <c r="T14" t="e">
        <f t="shared" si="18"/>
        <v>#DIV/0!</v>
      </c>
      <c r="W14">
        <v>11861</v>
      </c>
    </row>
    <row r="15" spans="1:30" x14ac:dyDescent="0.25">
      <c r="A15">
        <f t="shared" si="0"/>
        <v>0</v>
      </c>
      <c r="B15" s="1">
        <f t="shared" si="1"/>
        <v>0</v>
      </c>
      <c r="C15" s="2">
        <f t="shared" si="2"/>
        <v>0</v>
      </c>
      <c r="D15">
        <f t="shared" si="3"/>
        <v>0</v>
      </c>
      <c r="E15" t="e">
        <f t="shared" si="4"/>
        <v>#DIV/0!</v>
      </c>
      <c r="F15" t="e">
        <f t="shared" si="5"/>
        <v>#DIV/0!</v>
      </c>
      <c r="G15">
        <f t="shared" si="6"/>
        <v>0</v>
      </c>
      <c r="H15">
        <f t="shared" si="7"/>
        <v>0</v>
      </c>
      <c r="I15">
        <f t="shared" si="8"/>
        <v>10296</v>
      </c>
      <c r="M15" s="6">
        <v>0</v>
      </c>
      <c r="N15" s="6">
        <f t="shared" si="19"/>
        <v>0</v>
      </c>
      <c r="O15" s="6">
        <f t="shared" si="14"/>
        <v>0</v>
      </c>
      <c r="P15" s="6">
        <f t="shared" si="15"/>
        <v>0</v>
      </c>
      <c r="Q15" s="6">
        <f t="shared" si="16"/>
        <v>0</v>
      </c>
      <c r="R15" s="2">
        <f t="shared" si="17"/>
        <v>0</v>
      </c>
      <c r="S15">
        <v>0</v>
      </c>
      <c r="T15" t="e">
        <f t="shared" si="18"/>
        <v>#DIV/0!</v>
      </c>
      <c r="W15">
        <v>10296</v>
      </c>
    </row>
    <row r="16" spans="1:30" x14ac:dyDescent="0.25">
      <c r="A16">
        <f t="shared" si="0"/>
        <v>0</v>
      </c>
      <c r="B16" s="1">
        <f t="shared" si="1"/>
        <v>0</v>
      </c>
      <c r="C16" s="2">
        <f t="shared" si="2"/>
        <v>0</v>
      </c>
      <c r="D16">
        <f t="shared" si="3"/>
        <v>0</v>
      </c>
      <c r="E16" t="e">
        <f t="shared" si="4"/>
        <v>#DIV/0!</v>
      </c>
      <c r="F16" t="e">
        <f t="shared" si="5"/>
        <v>#DIV/0!</v>
      </c>
      <c r="G16">
        <f t="shared" si="6"/>
        <v>0</v>
      </c>
      <c r="H16">
        <f t="shared" si="7"/>
        <v>0</v>
      </c>
      <c r="I16">
        <f t="shared" si="8"/>
        <v>55572</v>
      </c>
      <c r="M16" s="6">
        <v>0</v>
      </c>
      <c r="N16" s="6">
        <f t="shared" si="19"/>
        <v>0</v>
      </c>
      <c r="O16" s="6">
        <f t="shared" si="14"/>
        <v>0</v>
      </c>
      <c r="P16" s="6">
        <f t="shared" si="15"/>
        <v>0</v>
      </c>
      <c r="Q16" s="6">
        <f t="shared" si="16"/>
        <v>0</v>
      </c>
      <c r="R16" s="2">
        <f t="shared" si="17"/>
        <v>0</v>
      </c>
      <c r="S16">
        <v>0</v>
      </c>
      <c r="T16" t="e">
        <f t="shared" si="18"/>
        <v>#DIV/0!</v>
      </c>
      <c r="W16">
        <f>SUM(W11:W15)</f>
        <v>55572</v>
      </c>
      <c r="X16">
        <f>W16/5</f>
        <v>11114.4</v>
      </c>
    </row>
    <row r="17" spans="1:30" x14ac:dyDescent="0.25">
      <c r="A17">
        <f t="shared" si="0"/>
        <v>0</v>
      </c>
      <c r="B17" s="1">
        <f t="shared" si="1"/>
        <v>0</v>
      </c>
      <c r="C17" s="2">
        <f t="shared" si="2"/>
        <v>0</v>
      </c>
      <c r="D17">
        <f t="shared" si="3"/>
        <v>0</v>
      </c>
      <c r="E17" t="e">
        <f t="shared" si="4"/>
        <v>#DIV/0!</v>
      </c>
      <c r="F17" t="e">
        <f t="shared" si="5"/>
        <v>#DIV/0!</v>
      </c>
      <c r="G17">
        <f t="shared" si="6"/>
        <v>0</v>
      </c>
      <c r="H17">
        <f t="shared" si="7"/>
        <v>0</v>
      </c>
      <c r="I17">
        <f t="shared" si="8"/>
        <v>0</v>
      </c>
      <c r="M17" s="6">
        <v>0</v>
      </c>
      <c r="N17" s="6">
        <f t="shared" si="19"/>
        <v>0</v>
      </c>
      <c r="O17" s="6">
        <f t="shared" si="14"/>
        <v>0</v>
      </c>
      <c r="P17" s="6">
        <f t="shared" si="15"/>
        <v>0</v>
      </c>
      <c r="Q17" s="6">
        <f t="shared" si="16"/>
        <v>0</v>
      </c>
      <c r="R17" s="2">
        <f t="shared" si="17"/>
        <v>0</v>
      </c>
      <c r="S17">
        <v>0</v>
      </c>
      <c r="T17" t="e">
        <f t="shared" si="18"/>
        <v>#DIV/0!</v>
      </c>
    </row>
    <row r="18" spans="1:30" x14ac:dyDescent="0.25">
      <c r="A18">
        <f t="shared" si="0"/>
        <v>0</v>
      </c>
      <c r="B18" s="1">
        <f t="shared" si="1"/>
        <v>0</v>
      </c>
      <c r="C18" s="2">
        <f t="shared" si="2"/>
        <v>0</v>
      </c>
      <c r="D18">
        <f t="shared" si="3"/>
        <v>0</v>
      </c>
      <c r="E18" t="e">
        <f t="shared" si="4"/>
        <v>#DIV/0!</v>
      </c>
      <c r="F18" t="e">
        <f t="shared" si="5"/>
        <v>#DIV/0!</v>
      </c>
      <c r="G18">
        <f t="shared" si="6"/>
        <v>0</v>
      </c>
      <c r="H18">
        <f t="shared" si="7"/>
        <v>0</v>
      </c>
      <c r="I18">
        <f t="shared" si="8"/>
        <v>0</v>
      </c>
      <c r="M18" s="6">
        <v>0</v>
      </c>
      <c r="N18" s="6">
        <f t="shared" si="19"/>
        <v>0</v>
      </c>
      <c r="O18" s="6">
        <f t="shared" si="14"/>
        <v>0</v>
      </c>
      <c r="P18" s="6">
        <f t="shared" si="15"/>
        <v>0</v>
      </c>
      <c r="Q18" s="6">
        <f t="shared" si="16"/>
        <v>0</v>
      </c>
      <c r="R18" s="2">
        <f t="shared" si="17"/>
        <v>0</v>
      </c>
      <c r="S18">
        <v>0</v>
      </c>
      <c r="T18" t="e">
        <f t="shared" si="18"/>
        <v>#DIV/0!</v>
      </c>
    </row>
    <row r="19" spans="1:30" x14ac:dyDescent="0.25">
      <c r="AA19" s="3"/>
    </row>
    <row r="20" spans="1:30" x14ac:dyDescent="0.25">
      <c r="AD20" s="5"/>
    </row>
  </sheetData>
  <pageMargins left="0.7" right="0.7" top="0.75" bottom="0.75" header="0.3" footer="0.3"/>
  <pageSetup orientation="portrait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HP</cp:lastModifiedBy>
  <dcterms:created xsi:type="dcterms:W3CDTF">2018-02-17T10:36:41Z</dcterms:created>
  <dcterms:modified xsi:type="dcterms:W3CDTF">2024-03-13T10:37:26Z</dcterms:modified>
</cp:coreProperties>
</file>